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15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E97" i="1" l="1"/>
  <c r="F97" i="1"/>
  <c r="G97" i="1"/>
  <c r="H97" i="1"/>
  <c r="I97" i="1"/>
  <c r="J97" i="1"/>
  <c r="K97" i="1"/>
  <c r="L97" i="1"/>
  <c r="H40" i="1"/>
  <c r="I40" i="1"/>
  <c r="J40" i="1"/>
  <c r="K40" i="1"/>
  <c r="L40" i="1"/>
  <c r="G40" i="1"/>
  <c r="F40" i="1"/>
  <c r="E40" i="1"/>
  <c r="M62" i="1" l="1"/>
  <c r="N62" i="1"/>
  <c r="O62" i="1" s="1"/>
  <c r="M63" i="1"/>
  <c r="N63" i="1"/>
  <c r="M64" i="1"/>
  <c r="N64" i="1"/>
  <c r="M65" i="1"/>
  <c r="N65" i="1"/>
  <c r="M66" i="1"/>
  <c r="N66" i="1"/>
  <c r="M67" i="1"/>
  <c r="N67" i="1"/>
  <c r="M68" i="1"/>
  <c r="N68" i="1"/>
  <c r="M69" i="1"/>
  <c r="N69" i="1"/>
  <c r="M70" i="1"/>
  <c r="N70" i="1"/>
  <c r="M71" i="1"/>
  <c r="N71" i="1"/>
  <c r="M72" i="1"/>
  <c r="N72" i="1"/>
  <c r="M73" i="1"/>
  <c r="N73" i="1"/>
  <c r="M74" i="1"/>
  <c r="N74" i="1"/>
  <c r="M75" i="1"/>
  <c r="N75" i="1"/>
  <c r="M76" i="1"/>
  <c r="N76" i="1"/>
  <c r="M77" i="1"/>
  <c r="N77" i="1"/>
  <c r="M78" i="1"/>
  <c r="N78" i="1"/>
  <c r="M79" i="1"/>
  <c r="N79" i="1"/>
  <c r="O79" i="1" s="1"/>
  <c r="M80" i="1"/>
  <c r="N80" i="1"/>
  <c r="O80" i="1" s="1"/>
  <c r="M81" i="1"/>
  <c r="N81" i="1"/>
  <c r="M82" i="1"/>
  <c r="N82" i="1"/>
  <c r="M83" i="1"/>
  <c r="N83" i="1"/>
  <c r="M84" i="1"/>
  <c r="N84" i="1"/>
  <c r="M85" i="1"/>
  <c r="N85" i="1"/>
  <c r="M86" i="1"/>
  <c r="N86" i="1"/>
  <c r="M87" i="1"/>
  <c r="N87" i="1"/>
  <c r="M88" i="1"/>
  <c r="N88" i="1"/>
  <c r="M89" i="1"/>
  <c r="N89" i="1"/>
  <c r="M90" i="1"/>
  <c r="N90" i="1"/>
  <c r="M91" i="1"/>
  <c r="N91" i="1"/>
  <c r="M92" i="1"/>
  <c r="N92" i="1"/>
  <c r="M93" i="1"/>
  <c r="N93" i="1"/>
  <c r="M94" i="1"/>
  <c r="N94" i="1"/>
  <c r="M95" i="1"/>
  <c r="N95" i="1"/>
  <c r="M96" i="1"/>
  <c r="N96" i="1"/>
  <c r="N61" i="1"/>
  <c r="M61" i="1"/>
  <c r="N9" i="1"/>
  <c r="N10" i="1"/>
  <c r="N11" i="1"/>
  <c r="N12" i="1"/>
  <c r="N13" i="1"/>
  <c r="N14" i="1"/>
  <c r="N15" i="1"/>
  <c r="N16" i="1"/>
  <c r="N17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O32" i="1" s="1"/>
  <c r="N33" i="1"/>
  <c r="N34" i="1"/>
  <c r="N35" i="1"/>
  <c r="N36" i="1"/>
  <c r="N37" i="1"/>
  <c r="N38" i="1"/>
  <c r="O38" i="1" s="1"/>
  <c r="N39" i="1"/>
  <c r="M9" i="1"/>
  <c r="M10" i="1"/>
  <c r="M11" i="1"/>
  <c r="M12" i="1"/>
  <c r="M13" i="1"/>
  <c r="M14" i="1"/>
  <c r="M15" i="1"/>
  <c r="M16" i="1"/>
  <c r="M17" i="1"/>
  <c r="M18" i="1"/>
  <c r="O18" i="1" s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N8" i="1"/>
  <c r="M8" i="1"/>
  <c r="O36" i="1" l="1"/>
  <c r="O63" i="1"/>
  <c r="O96" i="1"/>
  <c r="O72" i="1"/>
  <c r="O71" i="1"/>
  <c r="O95" i="1"/>
  <c r="O64" i="1"/>
  <c r="O94" i="1"/>
  <c r="O90" i="1"/>
  <c r="O82" i="1"/>
  <c r="O78" i="1"/>
  <c r="O74" i="1"/>
  <c r="O66" i="1"/>
  <c r="O93" i="1"/>
  <c r="O85" i="1"/>
  <c r="O81" i="1"/>
  <c r="O77" i="1"/>
  <c r="O65" i="1"/>
  <c r="O92" i="1"/>
  <c r="O73" i="1"/>
  <c r="O69" i="1"/>
  <c r="O61" i="1"/>
  <c r="O34" i="1"/>
  <c r="O30" i="1"/>
  <c r="O28" i="1"/>
  <c r="O24" i="1"/>
  <c r="O91" i="1"/>
  <c r="O67" i="1"/>
  <c r="O25" i="1"/>
  <c r="O23" i="1"/>
  <c r="O19" i="1"/>
  <c r="O16" i="1"/>
  <c r="O13" i="1"/>
  <c r="O88" i="1"/>
  <c r="O87" i="1"/>
  <c r="O86" i="1"/>
  <c r="O70" i="1"/>
  <c r="O26" i="1"/>
  <c r="O22" i="1"/>
  <c r="O17" i="1"/>
  <c r="O76" i="1"/>
  <c r="O75" i="1"/>
  <c r="O39" i="1"/>
  <c r="O37" i="1"/>
  <c r="O35" i="1"/>
  <c r="O33" i="1"/>
  <c r="O31" i="1"/>
  <c r="O29" i="1"/>
  <c r="O27" i="1"/>
  <c r="O21" i="1"/>
  <c r="O14" i="1"/>
  <c r="O12" i="1"/>
  <c r="O11" i="1"/>
  <c r="O10" i="1"/>
  <c r="O15" i="1"/>
  <c r="O84" i="1"/>
  <c r="O83" i="1"/>
  <c r="O20" i="1"/>
  <c r="O9" i="1"/>
  <c r="O8" i="1"/>
  <c r="O89" i="1"/>
  <c r="O68" i="1"/>
</calcChain>
</file>

<file path=xl/sharedStrings.xml><?xml version="1.0" encoding="utf-8"?>
<sst xmlns="http://schemas.openxmlformats.org/spreadsheetml/2006/main" count="290" uniqueCount="156">
  <si>
    <t>MEDICAMENTO</t>
  </si>
  <si>
    <t>APRESENTAÇÃO</t>
  </si>
  <si>
    <t>DENOMINAÇÃO</t>
  </si>
  <si>
    <t>ACETATO DE DEXAMETASONA</t>
  </si>
  <si>
    <t>1 MG/G - CREME DERM 10 G</t>
  </si>
  <si>
    <t>ACETOFENIDO DE ALGESTONA +</t>
  </si>
  <si>
    <t>ENANTATO DE ESTRADIOL</t>
  </si>
  <si>
    <t>150 MG/ML + 10 MG SOL INJ 1 AMP X 1 ML</t>
  </si>
  <si>
    <t>ACIDO MEFENÂMICO</t>
  </si>
  <si>
    <t>500 MG - 24 COMPRIMIDOS</t>
  </si>
  <si>
    <t>ALBENDAZOL</t>
  </si>
  <si>
    <t>400 MG - 1 COMPRIMIDO MASTIGÁVEL</t>
  </si>
  <si>
    <t>AMOXICILINA</t>
  </si>
  <si>
    <t>DEXASON</t>
  </si>
  <si>
    <t>PERLUTAN</t>
  </si>
  <si>
    <t>PONSTAN</t>
  </si>
  <si>
    <t>ZENTEL</t>
  </si>
  <si>
    <t>500 MG - 21 CÁPSULA</t>
  </si>
  <si>
    <t>AMOXIL</t>
  </si>
  <si>
    <t>ATORVASTINA CÁLCICA</t>
  </si>
  <si>
    <t>10 MG - 30 COMPRIMIDOS</t>
  </si>
  <si>
    <t>CITALOR</t>
  </si>
  <si>
    <t>BROMIDRATO DE FENOTEROL</t>
  </si>
  <si>
    <t>5 MG SOL ORAL FR 20 ML</t>
  </si>
  <si>
    <t>BEROTEC</t>
  </si>
  <si>
    <t>BUTILBROMETO DE ESCOPOLAMIDA +</t>
  </si>
  <si>
    <t>DIPIRONA SODICA</t>
  </si>
  <si>
    <t>6,67 MG/ML + 333,4 MG/ML C/ 20 ML</t>
  </si>
  <si>
    <t>CARBONATO DE LITIO</t>
  </si>
  <si>
    <t>300 MG - 50 COMPRIMIDOS</t>
  </si>
  <si>
    <t>CARBOLITTUM</t>
  </si>
  <si>
    <t>CLONAZEPAM</t>
  </si>
  <si>
    <t>CLORIDRATO DE CLOMIPRAMINA</t>
  </si>
  <si>
    <t>25 MG - 20 DRGS</t>
  </si>
  <si>
    <t>ANAFRANIL</t>
  </si>
  <si>
    <t>CLORIDRATO DE METOCLOPRAMIDA</t>
  </si>
  <si>
    <t>GOTAS 4 MG/ML, SOL, ORAL, FRASCO C/ 10 ML</t>
  </si>
  <si>
    <t>PLASIL</t>
  </si>
  <si>
    <t>CLORIDRATO DE NORTRIPTILINA</t>
  </si>
  <si>
    <t>25 MG - 30 CÁPSULA</t>
  </si>
  <si>
    <t>PAMELOR</t>
  </si>
  <si>
    <t>CLORIDRATO DE PROPRANOLOL</t>
  </si>
  <si>
    <t>40 MG - 30 COMPRIMIDOS</t>
  </si>
  <si>
    <t>PROPRANOLOL</t>
  </si>
  <si>
    <t>CLORIDRATO DE RANITIDINA</t>
  </si>
  <si>
    <t>150 MG - 20 COMPRIMIDOS</t>
  </si>
  <si>
    <t>ANTAK</t>
  </si>
  <si>
    <t>DICLOFENACO SÓDICO</t>
  </si>
  <si>
    <t>50 MG - 20 COMPRIMIDOS</t>
  </si>
  <si>
    <t>NOVARTIS</t>
  </si>
  <si>
    <t>DIPIRONA MONOIDRATADA</t>
  </si>
  <si>
    <t>500 MG/ML - GOTAS 10 ML</t>
  </si>
  <si>
    <t>NOVALGINA</t>
  </si>
  <si>
    <t>DIPIRONA SÓDICA + CLORIDRATO DE</t>
  </si>
  <si>
    <t>ISOMETEPTENO + CAFÍNA</t>
  </si>
  <si>
    <t>300 MG/ML + 50 MG/ML + 30 MG/ML - GTS 15 ML</t>
  </si>
  <si>
    <t>NEOSALDINA</t>
  </si>
  <si>
    <t>ENANTATO DE NORETISTERONA +</t>
  </si>
  <si>
    <t>VALERATO DE ESTRADIOL</t>
  </si>
  <si>
    <t>50+5 MG/ML INJ C/ 1 SERINGA - 1 ML</t>
  </si>
  <si>
    <t>LABORATÓRIO</t>
  </si>
  <si>
    <t>TEUTO</t>
  </si>
  <si>
    <t>PFIZER</t>
  </si>
  <si>
    <t>BOEHRINGER INGELHEIM</t>
  </si>
  <si>
    <t>EUROFARMA</t>
  </si>
  <si>
    <t>ROCHE</t>
  </si>
  <si>
    <t>SANOFI-AVENTIS</t>
  </si>
  <si>
    <t>CLORIDRATO DE PROMETAZINA</t>
  </si>
  <si>
    <t>25 MG - 20 COMPRIMIDOS</t>
  </si>
  <si>
    <t>FENERGAN</t>
  </si>
  <si>
    <t>VOLTAREN</t>
  </si>
  <si>
    <t>NYCOMED PHARMA</t>
  </si>
  <si>
    <t>MESIGYNA</t>
  </si>
  <si>
    <t>BAYER</t>
  </si>
  <si>
    <t>FENOBARBITAL</t>
  </si>
  <si>
    <t>GARDENAL</t>
  </si>
  <si>
    <t>FUROSEMIDA</t>
  </si>
  <si>
    <t>40 MG - 20 COMPRIMIDOS</t>
  </si>
  <si>
    <t>LASIX</t>
  </si>
  <si>
    <t>GLIBENCLAMIDA</t>
  </si>
  <si>
    <t>5 MG - 30 COMPRIMIDOS</t>
  </si>
  <si>
    <t>DAONIL</t>
  </si>
  <si>
    <t>HIDROCLOROTIAZIDA</t>
  </si>
  <si>
    <t>25 MG - 30 COMPRIMIDOS</t>
  </si>
  <si>
    <t>CLORANA</t>
  </si>
  <si>
    <t>LORATADINA</t>
  </si>
  <si>
    <t>10 MG - 12 COMPRIMIDOS</t>
  </si>
  <si>
    <t>CLARITIN</t>
  </si>
  <si>
    <t>MERCK SHARP &amp; DOHME</t>
  </si>
  <si>
    <t>20 MG/ML - SUSP 30 ML</t>
  </si>
  <si>
    <t>PANTELMIN</t>
  </si>
  <si>
    <t>JANSSEN-CILAG</t>
  </si>
  <si>
    <t>METILDOPA</t>
  </si>
  <si>
    <t>250 MG - 30 COMPRIMIDOS</t>
  </si>
  <si>
    <t>ALDOMET</t>
  </si>
  <si>
    <t>ASPEN PHARMA</t>
  </si>
  <si>
    <t>METRONIDAZOL</t>
  </si>
  <si>
    <t>250 MG - 20 COMPRIMIDOS</t>
  </si>
  <si>
    <t>FLAGYL</t>
  </si>
  <si>
    <t>NIMESULIDA</t>
  </si>
  <si>
    <t>100 MG - 12 COMPRIMIDOS</t>
  </si>
  <si>
    <t>NISULID</t>
  </si>
  <si>
    <t>ACHÉ</t>
  </si>
  <si>
    <t>PARACETAMOL</t>
  </si>
  <si>
    <t>200 MG/ML - GOTAS 15 ML</t>
  </si>
  <si>
    <t>TYLENOL</t>
  </si>
  <si>
    <t>SIMETICONA</t>
  </si>
  <si>
    <t>75 MG/ML - SOLUÇÃO ORAL - 15 ML</t>
  </si>
  <si>
    <t>LUFTAL</t>
  </si>
  <si>
    <t>BRISTOL-MEYERS</t>
  </si>
  <si>
    <t>SULFAMETOXAZOL + TRIMETOPRIMA</t>
  </si>
  <si>
    <t>400+80 MG - 20 COMPRIMIDOS</t>
  </si>
  <si>
    <t>BACTRIM</t>
  </si>
  <si>
    <t>SULFATO DE NEOMICINA +BACITRACINA</t>
  </si>
  <si>
    <t>ZÍNCICA</t>
  </si>
  <si>
    <t>5 MG+250 UI POM DERM BG - 15 G</t>
  </si>
  <si>
    <t>NEBACETIN</t>
  </si>
  <si>
    <t>SULFATO DE SALBUTAMOL</t>
  </si>
  <si>
    <t>2 MG/5ML - XPE 120 ML</t>
  </si>
  <si>
    <t>AEROLIN</t>
  </si>
  <si>
    <t>GLAXOSMITHKLINE</t>
  </si>
  <si>
    <t>CLAXOSMITHKLINE</t>
  </si>
  <si>
    <t>RIVOTRIL</t>
  </si>
  <si>
    <t>SÃO BENTO</t>
  </si>
  <si>
    <t>AUXILIADORA</t>
  </si>
  <si>
    <t>DROGACITY</t>
  </si>
  <si>
    <t>PAGUE MENOS</t>
  </si>
  <si>
    <t>DROGASIL</t>
  </si>
  <si>
    <t>MAXI POPULAR</t>
  </si>
  <si>
    <t>PREÇO POPULAR</t>
  </si>
  <si>
    <t xml:space="preserve">                                                      PROGRAMA MUNICIPAL DE PROTEÇÃO E DEFESA DO CONSUMIDOR </t>
  </si>
  <si>
    <t xml:space="preserve">                                      PROCON DE DOURADOS/MS</t>
  </si>
  <si>
    <t>MENOR</t>
  </si>
  <si>
    <t>VARIAÇÃO</t>
  </si>
  <si>
    <t>GENÉRICO</t>
  </si>
  <si>
    <t xml:space="preserve"> -</t>
  </si>
  <si>
    <t xml:space="preserve"> - </t>
  </si>
  <si>
    <t>BUSCOPAM COMPOSTO</t>
  </si>
  <si>
    <t xml:space="preserve">  -</t>
  </si>
  <si>
    <t>ULTRA POPULAR</t>
  </si>
  <si>
    <t>MAIOR</t>
  </si>
  <si>
    <t>nt</t>
  </si>
  <si>
    <t>LEGENDA: nt = não tem</t>
  </si>
  <si>
    <t>É VEDADA A UTILIZAÇÃO DESTE MATERIAL PARA FINS PUBLICITÁRIO</t>
  </si>
  <si>
    <t>É PERMITIDA A REPRODUÇÃO DESDE QUE CITADA A FONTE</t>
  </si>
  <si>
    <t>VALORES EXPRESSOS EM REAIS (R$)</t>
  </si>
  <si>
    <t>EQUIPE DE PESQUISAS DO PROCON DOURADOS-MS</t>
  </si>
  <si>
    <t>100 MG - 20 COMPRIMIDOS</t>
  </si>
  <si>
    <t>MEBENDAZOL</t>
  </si>
  <si>
    <t xml:space="preserve"> nt</t>
  </si>
  <si>
    <t>EMS PHARMA</t>
  </si>
  <si>
    <t xml:space="preserve">                                PESQUISA COMPARATIVA DE PREÇOS DE MEDICAMENTOS  - SETEMBRO/2016</t>
  </si>
  <si>
    <t>2 MG - CX 30 COMPRIMIDOS</t>
  </si>
  <si>
    <t xml:space="preserve">                                PESQUISA COMPARATIVA DE PREÇOS DE MEDICAMENTOS - OUTUBRO/2016</t>
  </si>
  <si>
    <t>DATA DA COLETA: 19 e 20/10/2016</t>
  </si>
  <si>
    <t>DATA DA COLETA:  19 e 20/10/2016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</si>
</sst>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1" fillId="0" borderId="2" xfId="0" applyFont="1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0" fillId="0" borderId="3" xfId="0" applyBorder="1"/>
    <xf numFmtId="0" fontId="1" fillId="0" borderId="8" xfId="0" applyFont="1" applyBorder="1"/>
    <xf numFmtId="0" fontId="1" fillId="0" borderId="8" xfId="0" applyFont="1" applyFill="1" applyBorder="1"/>
    <xf numFmtId="0" fontId="0" fillId="0" borderId="4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0" xfId="0" applyFont="1" applyFill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1" fillId="0" borderId="7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6" xfId="0" applyBorder="1"/>
    <xf numFmtId="0" fontId="0" fillId="0" borderId="9" xfId="0" applyBorder="1"/>
    <xf numFmtId="0" fontId="1" fillId="0" borderId="8" xfId="0" applyFont="1" applyFill="1" applyBorder="1" applyAlignment="1">
      <alignment horizontal="center"/>
    </xf>
    <xf numFmtId="0" fontId="1" fillId="0" borderId="7" xfId="0" applyFont="1" applyBorder="1"/>
    <xf numFmtId="0" fontId="3" fillId="0" borderId="1" xfId="0" applyFont="1" applyFill="1" applyBorder="1"/>
    <xf numFmtId="0" fontId="4" fillId="0" borderId="0" xfId="0" applyFont="1" applyAlignment="1">
      <alignment horizontal="center" vertical="center"/>
    </xf>
    <xf numFmtId="0" fontId="5" fillId="0" borderId="0" xfId="0" applyFont="1"/>
    <xf numFmtId="2" fontId="1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2" fontId="1" fillId="0" borderId="2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3" fillId="0" borderId="5" xfId="0" applyFont="1" applyBorder="1"/>
    <xf numFmtId="2" fontId="1" fillId="0" borderId="1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" xfId="0" applyFont="1" applyBorder="1"/>
    <xf numFmtId="4" fontId="1" fillId="0" borderId="1" xfId="0" applyNumberFormat="1" applyFont="1" applyBorder="1"/>
    <xf numFmtId="2" fontId="1" fillId="0" borderId="9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1</xdr:row>
      <xdr:rowOff>0</xdr:rowOff>
    </xdr:from>
    <xdr:to>
      <xdr:col>10</xdr:col>
      <xdr:colOff>276225</xdr:colOff>
      <xdr:row>2</xdr:row>
      <xdr:rowOff>161925</xdr:rowOff>
    </xdr:to>
    <xdr:pic>
      <xdr:nvPicPr>
        <xdr:cNvPr id="2" name="Imagem 1" descr="procon na placa de o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175" y="190500"/>
          <a:ext cx="2381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1057275</xdr:colOff>
      <xdr:row>0</xdr:row>
      <xdr:rowOff>152400</xdr:rowOff>
    </xdr:from>
    <xdr:to>
      <xdr:col>0</xdr:col>
      <xdr:colOff>1400175</xdr:colOff>
      <xdr:row>2</xdr:row>
      <xdr:rowOff>171450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52400"/>
          <a:ext cx="3429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1114425</xdr:colOff>
      <xdr:row>53</xdr:row>
      <xdr:rowOff>76200</xdr:rowOff>
    </xdr:from>
    <xdr:to>
      <xdr:col>0</xdr:col>
      <xdr:colOff>1457325</xdr:colOff>
      <xdr:row>55</xdr:row>
      <xdr:rowOff>95250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0201275"/>
          <a:ext cx="3429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209550</xdr:colOff>
      <xdr:row>53</xdr:row>
      <xdr:rowOff>123825</xdr:rowOff>
    </xdr:from>
    <xdr:to>
      <xdr:col>10</xdr:col>
      <xdr:colOff>447675</xdr:colOff>
      <xdr:row>55</xdr:row>
      <xdr:rowOff>95250</xdr:rowOff>
    </xdr:to>
    <xdr:pic>
      <xdr:nvPicPr>
        <xdr:cNvPr id="5" name="Imagem 4" descr="procon na placa de o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0248900"/>
          <a:ext cx="2381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1"/>
  <sheetViews>
    <sheetView tabSelected="1" topLeftCell="A59" workbookViewId="0">
      <selection activeCell="L98" sqref="L98"/>
    </sheetView>
  </sheetViews>
  <sheetFormatPr defaultRowHeight="15" x14ac:dyDescent="0.25"/>
  <cols>
    <col min="1" max="1" width="25.85546875" customWidth="1"/>
    <col min="2" max="2" width="32.42578125" customWidth="1"/>
    <col min="3" max="3" width="11" customWidth="1"/>
    <col min="4" max="4" width="17" customWidth="1"/>
    <col min="6" max="6" width="10.140625" customWidth="1"/>
    <col min="7" max="7" width="8.140625" customWidth="1"/>
    <col min="8" max="8" width="10.140625" customWidth="1"/>
    <col min="9" max="9" width="7.5703125" customWidth="1"/>
    <col min="10" max="10" width="11.140625" customWidth="1"/>
    <col min="11" max="11" width="11.5703125" customWidth="1"/>
    <col min="12" max="12" width="11.42578125" customWidth="1"/>
    <col min="13" max="13" width="6.28515625" customWidth="1"/>
    <col min="14" max="14" width="6.5703125" bestFit="1" customWidth="1"/>
    <col min="15" max="15" width="10.42578125" bestFit="1" customWidth="1"/>
  </cols>
  <sheetData>
    <row r="2" spans="1:15" ht="18" x14ac:dyDescent="0.25">
      <c r="C2" s="35" t="s">
        <v>130</v>
      </c>
    </row>
    <row r="3" spans="1:15" ht="18" x14ac:dyDescent="0.25">
      <c r="C3" s="35" t="s">
        <v>131</v>
      </c>
    </row>
    <row r="4" spans="1:15" ht="15.75" x14ac:dyDescent="0.25">
      <c r="A4" s="13"/>
    </row>
    <row r="5" spans="1:15" ht="15.75" x14ac:dyDescent="0.25">
      <c r="B5" s="36" t="s">
        <v>153</v>
      </c>
    </row>
    <row r="7" spans="1:15" x14ac:dyDescent="0.25">
      <c r="A7" s="24" t="s">
        <v>0</v>
      </c>
      <c r="B7" s="24" t="s">
        <v>1</v>
      </c>
      <c r="C7" s="24" t="s">
        <v>2</v>
      </c>
      <c r="D7" s="24" t="s">
        <v>60</v>
      </c>
      <c r="E7" s="24" t="s">
        <v>123</v>
      </c>
      <c r="F7" s="25" t="s">
        <v>124</v>
      </c>
      <c r="G7" s="25" t="s">
        <v>125</v>
      </c>
      <c r="H7" s="25" t="s">
        <v>126</v>
      </c>
      <c r="I7" s="25" t="s">
        <v>127</v>
      </c>
      <c r="J7" s="25" t="s">
        <v>128</v>
      </c>
      <c r="K7" s="25" t="s">
        <v>129</v>
      </c>
      <c r="L7" s="25" t="s">
        <v>139</v>
      </c>
      <c r="M7" s="47" t="s">
        <v>132</v>
      </c>
      <c r="N7" s="47" t="s">
        <v>140</v>
      </c>
      <c r="O7" s="34" t="s">
        <v>133</v>
      </c>
    </row>
    <row r="8" spans="1:15" x14ac:dyDescent="0.25">
      <c r="A8" s="9" t="s">
        <v>3</v>
      </c>
      <c r="B8" s="9" t="s">
        <v>4</v>
      </c>
      <c r="C8" s="1" t="s">
        <v>13</v>
      </c>
      <c r="D8" s="1" t="s">
        <v>61</v>
      </c>
      <c r="E8" s="14">
        <v>5.08</v>
      </c>
      <c r="F8" s="8">
        <v>4.5599999999999996</v>
      </c>
      <c r="G8" s="14">
        <v>5.8</v>
      </c>
      <c r="H8" s="8">
        <v>5.56</v>
      </c>
      <c r="I8" s="8">
        <v>5.71</v>
      </c>
      <c r="J8" s="8">
        <v>3.39</v>
      </c>
      <c r="K8" s="8">
        <v>5.32</v>
      </c>
      <c r="L8" s="14">
        <v>2.19</v>
      </c>
      <c r="M8" s="48">
        <f>SMALL(E8:L8,1)</f>
        <v>2.19</v>
      </c>
      <c r="N8" s="48">
        <f>LARGE(E8:L8,1)</f>
        <v>5.8</v>
      </c>
      <c r="O8" s="42">
        <f>(N8-M8)/M8</f>
        <v>1.6484018264840183</v>
      </c>
    </row>
    <row r="9" spans="1:15" x14ac:dyDescent="0.25">
      <c r="A9" s="17"/>
      <c r="B9" s="20"/>
      <c r="C9" s="1" t="s">
        <v>134</v>
      </c>
      <c r="D9" s="7" t="s">
        <v>135</v>
      </c>
      <c r="E9" s="14">
        <v>5</v>
      </c>
      <c r="F9" s="8">
        <v>4.76</v>
      </c>
      <c r="G9" s="14">
        <v>4.4000000000000004</v>
      </c>
      <c r="H9" s="8">
        <v>6.56</v>
      </c>
      <c r="I9" s="8">
        <v>4.96</v>
      </c>
      <c r="J9" s="8">
        <v>2.99</v>
      </c>
      <c r="K9" s="8">
        <v>4.99</v>
      </c>
      <c r="L9" s="14">
        <v>2.19</v>
      </c>
      <c r="M9" s="48">
        <f t="shared" ref="M9:M39" si="0">SMALL(E9:L9,1)</f>
        <v>2.19</v>
      </c>
      <c r="N9" s="48">
        <f t="shared" ref="N9:N39" si="1">LARGE(E9:L9,1)</f>
        <v>6.56</v>
      </c>
      <c r="O9" s="42">
        <f t="shared" ref="O9:O39" si="2">(N9-M9)/M9</f>
        <v>1.9954337899543375</v>
      </c>
    </row>
    <row r="10" spans="1:15" x14ac:dyDescent="0.25">
      <c r="A10" s="21" t="s">
        <v>5</v>
      </c>
      <c r="B10" s="9" t="s">
        <v>7</v>
      </c>
      <c r="C10" s="1" t="s">
        <v>14</v>
      </c>
      <c r="D10" s="1" t="s">
        <v>63</v>
      </c>
      <c r="E10" s="14">
        <v>12.46</v>
      </c>
      <c r="F10" s="14">
        <v>13.12</v>
      </c>
      <c r="G10" s="8">
        <v>13.95</v>
      </c>
      <c r="H10" s="8">
        <v>12.94</v>
      </c>
      <c r="I10" s="8">
        <v>13.78</v>
      </c>
      <c r="J10" s="8">
        <v>12.14</v>
      </c>
      <c r="K10" s="8">
        <v>12.55</v>
      </c>
      <c r="L10" s="8">
        <v>11.83</v>
      </c>
      <c r="M10" s="48">
        <f t="shared" si="0"/>
        <v>11.83</v>
      </c>
      <c r="N10" s="48">
        <f t="shared" si="1"/>
        <v>13.95</v>
      </c>
      <c r="O10" s="42">
        <f t="shared" si="2"/>
        <v>0.17920540997464068</v>
      </c>
    </row>
    <row r="11" spans="1:15" x14ac:dyDescent="0.25">
      <c r="A11" s="21" t="s">
        <v>6</v>
      </c>
      <c r="B11" s="20"/>
      <c r="C11" s="1" t="s">
        <v>134</v>
      </c>
      <c r="D11" s="8" t="s">
        <v>136</v>
      </c>
      <c r="E11" s="14">
        <v>5.99</v>
      </c>
      <c r="F11" s="14">
        <v>8.9</v>
      </c>
      <c r="G11" s="14">
        <v>9.5</v>
      </c>
      <c r="H11" s="8">
        <v>7.33</v>
      </c>
      <c r="I11" s="8" t="s">
        <v>141</v>
      </c>
      <c r="J11" s="14">
        <v>3.89</v>
      </c>
      <c r="K11" s="8">
        <v>7.53</v>
      </c>
      <c r="L11" s="14">
        <v>4.4800000000000004</v>
      </c>
      <c r="M11" s="48">
        <f t="shared" si="0"/>
        <v>3.89</v>
      </c>
      <c r="N11" s="48">
        <f t="shared" si="1"/>
        <v>9.5</v>
      </c>
      <c r="O11" s="42">
        <f t="shared" si="2"/>
        <v>1.4421593830334187</v>
      </c>
    </row>
    <row r="12" spans="1:15" x14ac:dyDescent="0.25">
      <c r="A12" s="11" t="s">
        <v>8</v>
      </c>
      <c r="B12" s="9" t="s">
        <v>9</v>
      </c>
      <c r="C12" s="22" t="s">
        <v>15</v>
      </c>
      <c r="D12" s="1" t="s">
        <v>62</v>
      </c>
      <c r="E12" s="8">
        <v>21.24</v>
      </c>
      <c r="F12" s="8">
        <v>22.36</v>
      </c>
      <c r="G12" s="8">
        <v>23.75</v>
      </c>
      <c r="H12" s="8">
        <v>22.05</v>
      </c>
      <c r="I12" s="8">
        <v>22.92</v>
      </c>
      <c r="J12" s="8">
        <v>19.89</v>
      </c>
      <c r="K12" s="14">
        <v>17.899999999999999</v>
      </c>
      <c r="L12" s="14">
        <v>17.989999999999998</v>
      </c>
      <c r="M12" s="48">
        <f t="shared" si="0"/>
        <v>17.899999999999999</v>
      </c>
      <c r="N12" s="48">
        <f t="shared" si="1"/>
        <v>23.75</v>
      </c>
      <c r="O12" s="42">
        <f t="shared" si="2"/>
        <v>0.32681564245810069</v>
      </c>
    </row>
    <row r="13" spans="1:15" x14ac:dyDescent="0.25">
      <c r="A13" s="20"/>
      <c r="B13" s="20"/>
      <c r="C13" s="23" t="s">
        <v>134</v>
      </c>
      <c r="D13" s="12" t="s">
        <v>136</v>
      </c>
      <c r="E13" s="14">
        <v>10.9</v>
      </c>
      <c r="F13" s="8">
        <v>11.74</v>
      </c>
      <c r="G13" s="14">
        <v>17.7</v>
      </c>
      <c r="H13" s="14">
        <v>4.8</v>
      </c>
      <c r="I13" s="14">
        <v>9.07</v>
      </c>
      <c r="J13" s="8">
        <v>8.7899999999999991</v>
      </c>
      <c r="K13" s="8">
        <v>8.99</v>
      </c>
      <c r="L13" s="14">
        <v>6.38</v>
      </c>
      <c r="M13" s="48">
        <f t="shared" si="0"/>
        <v>4.8</v>
      </c>
      <c r="N13" s="48">
        <f t="shared" si="1"/>
        <v>17.7</v>
      </c>
      <c r="O13" s="42">
        <f t="shared" si="2"/>
        <v>2.6875</v>
      </c>
    </row>
    <row r="14" spans="1:15" x14ac:dyDescent="0.25">
      <c r="A14" s="11" t="s">
        <v>10</v>
      </c>
      <c r="B14" s="9" t="s">
        <v>11</v>
      </c>
      <c r="C14" s="22" t="s">
        <v>16</v>
      </c>
      <c r="D14" s="1" t="s">
        <v>121</v>
      </c>
      <c r="E14" s="14">
        <v>8.98</v>
      </c>
      <c r="F14" s="14">
        <v>9.4499999999999993</v>
      </c>
      <c r="G14" s="14">
        <v>9.5</v>
      </c>
      <c r="H14" s="8">
        <v>9.33</v>
      </c>
      <c r="I14" s="8">
        <v>9.69</v>
      </c>
      <c r="J14" s="8">
        <v>8.98</v>
      </c>
      <c r="K14" s="8">
        <v>3.54</v>
      </c>
      <c r="L14" s="8">
        <v>6.47</v>
      </c>
      <c r="M14" s="48">
        <f t="shared" si="0"/>
        <v>3.54</v>
      </c>
      <c r="N14" s="48">
        <f t="shared" si="1"/>
        <v>9.69</v>
      </c>
      <c r="O14" s="42">
        <f t="shared" si="2"/>
        <v>1.7372881355932202</v>
      </c>
    </row>
    <row r="15" spans="1:15" x14ac:dyDescent="0.25">
      <c r="A15" s="20"/>
      <c r="B15" s="20"/>
      <c r="C15" s="23" t="s">
        <v>134</v>
      </c>
      <c r="D15" s="12" t="s">
        <v>135</v>
      </c>
      <c r="E15" s="14">
        <v>2.99</v>
      </c>
      <c r="F15" s="8">
        <v>3.12</v>
      </c>
      <c r="G15" s="8">
        <v>5.25</v>
      </c>
      <c r="H15" s="14">
        <v>13.6</v>
      </c>
      <c r="I15" s="8">
        <v>4.1900000000000004</v>
      </c>
      <c r="J15" s="8">
        <v>1.78</v>
      </c>
      <c r="K15" s="14">
        <v>5.05</v>
      </c>
      <c r="L15" s="14">
        <v>1.58</v>
      </c>
      <c r="M15" s="48">
        <f t="shared" si="0"/>
        <v>1.58</v>
      </c>
      <c r="N15" s="48">
        <f t="shared" si="1"/>
        <v>13.6</v>
      </c>
      <c r="O15" s="42">
        <f t="shared" si="2"/>
        <v>7.6075949367088604</v>
      </c>
    </row>
    <row r="16" spans="1:15" x14ac:dyDescent="0.25">
      <c r="A16" s="11" t="s">
        <v>12</v>
      </c>
      <c r="B16" s="9" t="s">
        <v>17</v>
      </c>
      <c r="C16" s="23" t="s">
        <v>18</v>
      </c>
      <c r="D16" s="1" t="s">
        <v>120</v>
      </c>
      <c r="E16" s="8">
        <v>55.69</v>
      </c>
      <c r="F16" s="8">
        <v>58.63</v>
      </c>
      <c r="G16" s="14">
        <v>69.7</v>
      </c>
      <c r="H16" s="14">
        <v>31.7</v>
      </c>
      <c r="I16" s="8">
        <v>79.709999999999994</v>
      </c>
      <c r="J16" s="14">
        <v>49.9</v>
      </c>
      <c r="K16" s="8">
        <v>56.06</v>
      </c>
      <c r="L16" s="14">
        <v>55.38</v>
      </c>
      <c r="M16" s="48">
        <f t="shared" si="0"/>
        <v>31.7</v>
      </c>
      <c r="N16" s="48">
        <f t="shared" si="1"/>
        <v>79.709999999999994</v>
      </c>
      <c r="O16" s="42">
        <f t="shared" si="2"/>
        <v>1.5145110410094635</v>
      </c>
    </row>
    <row r="17" spans="1:15" x14ac:dyDescent="0.25">
      <c r="A17" s="20"/>
      <c r="B17" s="20"/>
      <c r="C17" s="23" t="s">
        <v>134</v>
      </c>
      <c r="D17" s="12" t="s">
        <v>135</v>
      </c>
      <c r="E17" s="14">
        <v>14.4</v>
      </c>
      <c r="F17" s="14">
        <v>10.8</v>
      </c>
      <c r="G17" s="14">
        <v>18.18</v>
      </c>
      <c r="H17" s="14">
        <v>35.520000000000003</v>
      </c>
      <c r="I17" s="8">
        <v>26.67</v>
      </c>
      <c r="J17" s="8">
        <v>9.99</v>
      </c>
      <c r="K17" s="8">
        <v>14.85</v>
      </c>
      <c r="L17" s="14">
        <v>6.48</v>
      </c>
      <c r="M17" s="48">
        <f t="shared" si="0"/>
        <v>6.48</v>
      </c>
      <c r="N17" s="48">
        <f t="shared" si="1"/>
        <v>35.520000000000003</v>
      </c>
      <c r="O17" s="42">
        <f t="shared" si="2"/>
        <v>4.4814814814814818</v>
      </c>
    </row>
    <row r="18" spans="1:15" x14ac:dyDescent="0.25">
      <c r="A18" s="11" t="s">
        <v>19</v>
      </c>
      <c r="B18" s="9" t="s">
        <v>20</v>
      </c>
      <c r="C18" s="23" t="s">
        <v>21</v>
      </c>
      <c r="D18" s="1" t="s">
        <v>62</v>
      </c>
      <c r="E18" s="14">
        <v>71.59</v>
      </c>
      <c r="F18" s="8">
        <v>75.36</v>
      </c>
      <c r="G18" s="14">
        <v>89.6</v>
      </c>
      <c r="H18" s="8">
        <v>74.33</v>
      </c>
      <c r="I18" s="8">
        <v>76.78</v>
      </c>
      <c r="J18" s="14">
        <v>71.599999999999994</v>
      </c>
      <c r="K18" s="8">
        <v>75.37</v>
      </c>
      <c r="L18" s="14">
        <v>68.98</v>
      </c>
      <c r="M18" s="48">
        <f t="shared" si="0"/>
        <v>68.98</v>
      </c>
      <c r="N18" s="48">
        <v>89.6</v>
      </c>
      <c r="O18" s="42">
        <f t="shared" si="2"/>
        <v>0.2989272252826905</v>
      </c>
    </row>
    <row r="19" spans="1:15" x14ac:dyDescent="0.25">
      <c r="A19" s="20"/>
      <c r="B19" s="20"/>
      <c r="C19" s="23" t="s">
        <v>134</v>
      </c>
      <c r="D19" s="12" t="s">
        <v>135</v>
      </c>
      <c r="E19" s="8">
        <v>30.33</v>
      </c>
      <c r="F19" s="14">
        <v>34.340000000000003</v>
      </c>
      <c r="G19" s="14">
        <v>76.900000000000006</v>
      </c>
      <c r="H19" s="8" t="s">
        <v>141</v>
      </c>
      <c r="I19" s="8">
        <v>44.01</v>
      </c>
      <c r="J19" s="8">
        <v>24.89</v>
      </c>
      <c r="K19" s="8">
        <v>30.49</v>
      </c>
      <c r="L19" s="14">
        <v>23.98</v>
      </c>
      <c r="M19" s="48">
        <f t="shared" si="0"/>
        <v>23.98</v>
      </c>
      <c r="N19" s="48">
        <f t="shared" si="1"/>
        <v>76.900000000000006</v>
      </c>
      <c r="O19" s="42">
        <f t="shared" si="2"/>
        <v>2.2068390325271059</v>
      </c>
    </row>
    <row r="20" spans="1:15" x14ac:dyDescent="0.25">
      <c r="A20" s="11" t="s">
        <v>22</v>
      </c>
      <c r="B20" s="9" t="s">
        <v>23</v>
      </c>
      <c r="C20" s="26" t="s">
        <v>24</v>
      </c>
      <c r="D20" s="2" t="s">
        <v>63</v>
      </c>
      <c r="E20" s="40">
        <v>5.1100000000000003</v>
      </c>
      <c r="F20" s="40">
        <v>5.38</v>
      </c>
      <c r="G20" s="40">
        <v>6</v>
      </c>
      <c r="H20" s="9">
        <v>6.18</v>
      </c>
      <c r="I20" s="9">
        <v>5.52</v>
      </c>
      <c r="J20" s="9">
        <v>5.1100000000000003</v>
      </c>
      <c r="K20" s="9">
        <v>5.38</v>
      </c>
      <c r="L20" s="9">
        <v>4.84</v>
      </c>
      <c r="M20" s="48">
        <f t="shared" si="0"/>
        <v>4.84</v>
      </c>
      <c r="N20" s="48">
        <f t="shared" si="1"/>
        <v>6.18</v>
      </c>
      <c r="O20" s="42">
        <f t="shared" si="2"/>
        <v>0.27685950413223137</v>
      </c>
    </row>
    <row r="21" spans="1:15" x14ac:dyDescent="0.25">
      <c r="A21" s="17"/>
      <c r="B21" s="20"/>
      <c r="C21" s="23" t="s">
        <v>134</v>
      </c>
      <c r="D21" s="12" t="s">
        <v>136</v>
      </c>
      <c r="E21" s="14">
        <v>2.2999999999999998</v>
      </c>
      <c r="F21" s="14">
        <v>6.18</v>
      </c>
      <c r="G21" s="14">
        <v>3.5</v>
      </c>
      <c r="H21" s="8">
        <v>6.53</v>
      </c>
      <c r="I21" s="8" t="s">
        <v>141</v>
      </c>
      <c r="J21" s="8">
        <v>3.25</v>
      </c>
      <c r="K21" s="8">
        <v>3.11</v>
      </c>
      <c r="L21" s="14">
        <v>2.86</v>
      </c>
      <c r="M21" s="48">
        <f t="shared" si="0"/>
        <v>2.2999999999999998</v>
      </c>
      <c r="N21" s="48">
        <f t="shared" si="1"/>
        <v>6.53</v>
      </c>
      <c r="O21" s="42">
        <f t="shared" si="2"/>
        <v>1.839130434782609</v>
      </c>
    </row>
    <row r="22" spans="1:15" x14ac:dyDescent="0.25">
      <c r="A22" s="27" t="s">
        <v>25</v>
      </c>
      <c r="B22" s="9" t="s">
        <v>27</v>
      </c>
      <c r="C22" s="22" t="s">
        <v>137</v>
      </c>
      <c r="D22" s="1" t="s">
        <v>63</v>
      </c>
      <c r="E22" s="8">
        <v>9.91</v>
      </c>
      <c r="F22" s="8">
        <v>10.44</v>
      </c>
      <c r="G22" s="14">
        <v>10.7</v>
      </c>
      <c r="H22" s="14">
        <v>10.99</v>
      </c>
      <c r="I22" s="8">
        <v>13.05</v>
      </c>
      <c r="J22" s="8">
        <v>13.05</v>
      </c>
      <c r="K22" s="8">
        <v>10.31</v>
      </c>
      <c r="L22" s="14">
        <v>9.9700000000000006</v>
      </c>
      <c r="M22" s="48">
        <f t="shared" si="0"/>
        <v>9.91</v>
      </c>
      <c r="N22" s="48">
        <f t="shared" si="1"/>
        <v>13.05</v>
      </c>
      <c r="O22" s="42">
        <f t="shared" si="2"/>
        <v>0.31685166498486383</v>
      </c>
    </row>
    <row r="23" spans="1:15" x14ac:dyDescent="0.25">
      <c r="A23" s="27" t="s">
        <v>26</v>
      </c>
      <c r="B23" s="20"/>
      <c r="C23" s="22" t="s">
        <v>134</v>
      </c>
      <c r="D23" s="8" t="s">
        <v>135</v>
      </c>
      <c r="E23" s="8" t="s">
        <v>141</v>
      </c>
      <c r="F23" s="14">
        <v>4.18</v>
      </c>
      <c r="G23" s="8" t="s">
        <v>141</v>
      </c>
      <c r="H23" s="14">
        <v>7.13</v>
      </c>
      <c r="I23" s="8" t="s">
        <v>141</v>
      </c>
      <c r="J23" s="8">
        <v>3.52</v>
      </c>
      <c r="K23" s="8">
        <v>5.94</v>
      </c>
      <c r="L23" s="8" t="s">
        <v>141</v>
      </c>
      <c r="M23" s="48">
        <f t="shared" si="0"/>
        <v>3.52</v>
      </c>
      <c r="N23" s="48">
        <f t="shared" si="1"/>
        <v>7.13</v>
      </c>
      <c r="O23" s="42">
        <f t="shared" si="2"/>
        <v>1.0255681818181819</v>
      </c>
    </row>
    <row r="24" spans="1:15" x14ac:dyDescent="0.25">
      <c r="A24" s="29" t="s">
        <v>28</v>
      </c>
      <c r="B24" s="9" t="s">
        <v>29</v>
      </c>
      <c r="C24" s="23" t="s">
        <v>30</v>
      </c>
      <c r="D24" s="3" t="s">
        <v>64</v>
      </c>
      <c r="E24" s="14">
        <v>27.55</v>
      </c>
      <c r="F24" s="8">
        <v>28.99</v>
      </c>
      <c r="G24" s="14">
        <v>30.8</v>
      </c>
      <c r="H24" s="8">
        <v>28.61</v>
      </c>
      <c r="I24" s="8">
        <v>29.01</v>
      </c>
      <c r="J24" s="8">
        <v>28.18</v>
      </c>
      <c r="K24" s="8">
        <v>27.74</v>
      </c>
      <c r="L24" s="14">
        <v>25.97</v>
      </c>
      <c r="M24" s="48">
        <f t="shared" si="0"/>
        <v>25.97</v>
      </c>
      <c r="N24" s="48">
        <f t="shared" si="1"/>
        <v>30.8</v>
      </c>
      <c r="O24" s="42">
        <f t="shared" si="2"/>
        <v>0.18598382749326153</v>
      </c>
    </row>
    <row r="25" spans="1:15" x14ac:dyDescent="0.25">
      <c r="A25" s="31"/>
      <c r="B25" s="20"/>
      <c r="C25" s="23" t="s">
        <v>134</v>
      </c>
      <c r="D25" s="12" t="s">
        <v>135</v>
      </c>
      <c r="E25" s="8" t="s">
        <v>141</v>
      </c>
      <c r="F25" s="14">
        <v>15.63</v>
      </c>
      <c r="G25" s="8" t="s">
        <v>149</v>
      </c>
      <c r="H25" s="8">
        <v>5.88</v>
      </c>
      <c r="I25" s="8">
        <v>14.53</v>
      </c>
      <c r="J25" s="14">
        <v>15.9</v>
      </c>
      <c r="K25" s="8">
        <v>16.12</v>
      </c>
      <c r="L25" s="14">
        <v>15.88</v>
      </c>
      <c r="M25" s="48">
        <f t="shared" si="0"/>
        <v>5.88</v>
      </c>
      <c r="N25" s="48">
        <f t="shared" si="1"/>
        <v>16.12</v>
      </c>
      <c r="O25" s="42">
        <f t="shared" si="2"/>
        <v>1.7414965986394562</v>
      </c>
    </row>
    <row r="26" spans="1:15" x14ac:dyDescent="0.25">
      <c r="A26" s="29" t="s">
        <v>31</v>
      </c>
      <c r="B26" s="9" t="s">
        <v>152</v>
      </c>
      <c r="C26" s="23" t="s">
        <v>122</v>
      </c>
      <c r="D26" s="1" t="s">
        <v>65</v>
      </c>
      <c r="E26" s="8">
        <v>16.04</v>
      </c>
      <c r="F26" s="8">
        <v>11.19</v>
      </c>
      <c r="G26" s="8">
        <v>17.940000000000001</v>
      </c>
      <c r="H26" s="8">
        <v>11.04</v>
      </c>
      <c r="I26" s="8">
        <v>17.73</v>
      </c>
      <c r="J26" s="8">
        <v>10.91</v>
      </c>
      <c r="K26" s="14">
        <v>16.68</v>
      </c>
      <c r="L26" s="14">
        <v>9.58</v>
      </c>
      <c r="M26" s="48">
        <f t="shared" si="0"/>
        <v>9.58</v>
      </c>
      <c r="N26" s="48">
        <f t="shared" si="1"/>
        <v>17.940000000000001</v>
      </c>
      <c r="O26" s="42">
        <f t="shared" si="2"/>
        <v>0.87265135699373708</v>
      </c>
    </row>
    <row r="27" spans="1:15" x14ac:dyDescent="0.25">
      <c r="A27" s="31"/>
      <c r="B27" s="20"/>
      <c r="C27" s="23" t="s">
        <v>134</v>
      </c>
      <c r="D27" s="12" t="s">
        <v>135</v>
      </c>
      <c r="E27" s="8">
        <v>8.17</v>
      </c>
      <c r="F27" s="8">
        <v>7.76</v>
      </c>
      <c r="G27" s="14">
        <v>9.6</v>
      </c>
      <c r="H27" s="8">
        <v>3.62</v>
      </c>
      <c r="I27" s="8">
        <v>8.0399999999999991</v>
      </c>
      <c r="J27" s="8">
        <v>6.14</v>
      </c>
      <c r="K27" s="8">
        <v>8.99</v>
      </c>
      <c r="L27" s="14">
        <v>3.78</v>
      </c>
      <c r="M27" s="48">
        <f t="shared" si="0"/>
        <v>3.62</v>
      </c>
      <c r="N27" s="48">
        <f t="shared" si="1"/>
        <v>9.6</v>
      </c>
      <c r="O27" s="42">
        <f t="shared" si="2"/>
        <v>1.6519337016574585</v>
      </c>
    </row>
    <row r="28" spans="1:15" x14ac:dyDescent="0.25">
      <c r="A28" s="29" t="s">
        <v>32</v>
      </c>
      <c r="B28" s="9" t="s">
        <v>33</v>
      </c>
      <c r="C28" s="23" t="s">
        <v>34</v>
      </c>
      <c r="D28" s="1" t="s">
        <v>49</v>
      </c>
      <c r="E28" s="14">
        <v>28.23</v>
      </c>
      <c r="F28" s="8">
        <v>29.72</v>
      </c>
      <c r="G28" s="14">
        <v>31.5</v>
      </c>
      <c r="H28" s="8">
        <v>29.31</v>
      </c>
      <c r="I28" s="8">
        <v>31.21</v>
      </c>
      <c r="J28" s="8">
        <v>28.23</v>
      </c>
      <c r="K28" s="8">
        <v>28.42</v>
      </c>
      <c r="L28" s="14">
        <v>24.6</v>
      </c>
      <c r="M28" s="48">
        <f t="shared" si="0"/>
        <v>24.6</v>
      </c>
      <c r="N28" s="48">
        <f t="shared" si="1"/>
        <v>31.5</v>
      </c>
      <c r="O28" s="42">
        <f t="shared" si="2"/>
        <v>0.2804878048780487</v>
      </c>
    </row>
    <row r="29" spans="1:15" x14ac:dyDescent="0.25">
      <c r="A29" s="31"/>
      <c r="B29" s="20"/>
      <c r="C29" s="23" t="s">
        <v>134</v>
      </c>
      <c r="D29" s="12" t="s">
        <v>135</v>
      </c>
      <c r="E29" s="8" t="s">
        <v>141</v>
      </c>
      <c r="F29" s="14">
        <v>9.8800000000000008</v>
      </c>
      <c r="G29" s="14" t="s">
        <v>141</v>
      </c>
      <c r="H29" s="8">
        <v>15.19</v>
      </c>
      <c r="I29" s="8">
        <v>14.94</v>
      </c>
      <c r="J29" s="8">
        <v>11.72</v>
      </c>
      <c r="K29" s="8">
        <v>17.11</v>
      </c>
      <c r="L29" s="14">
        <v>13.88</v>
      </c>
      <c r="M29" s="48">
        <f t="shared" si="0"/>
        <v>9.8800000000000008</v>
      </c>
      <c r="N29" s="48">
        <f t="shared" si="1"/>
        <v>17.11</v>
      </c>
      <c r="O29" s="42">
        <f t="shared" si="2"/>
        <v>0.7317813765182184</v>
      </c>
    </row>
    <row r="30" spans="1:15" x14ac:dyDescent="0.25">
      <c r="A30" s="29" t="s">
        <v>35</v>
      </c>
      <c r="B30" s="9" t="s">
        <v>36</v>
      </c>
      <c r="C30" s="23" t="s">
        <v>37</v>
      </c>
      <c r="D30" s="1" t="s">
        <v>66</v>
      </c>
      <c r="E30" s="14">
        <v>7.06</v>
      </c>
      <c r="F30" s="14">
        <v>7.44</v>
      </c>
      <c r="G30" s="14">
        <v>7.9</v>
      </c>
      <c r="H30" s="8">
        <v>8.5500000000000007</v>
      </c>
      <c r="I30" s="14">
        <v>7.63</v>
      </c>
      <c r="J30" s="8">
        <v>7.07</v>
      </c>
      <c r="K30" s="8">
        <v>7.63</v>
      </c>
      <c r="L30" s="14">
        <v>6.94</v>
      </c>
      <c r="M30" s="48">
        <f t="shared" si="0"/>
        <v>6.94</v>
      </c>
      <c r="N30" s="48">
        <f t="shared" si="1"/>
        <v>8.5500000000000007</v>
      </c>
      <c r="O30" s="42">
        <f t="shared" si="2"/>
        <v>0.23198847262247843</v>
      </c>
    </row>
    <row r="31" spans="1:15" x14ac:dyDescent="0.25">
      <c r="A31" s="31"/>
      <c r="B31" s="20"/>
      <c r="C31" s="23" t="s">
        <v>134</v>
      </c>
      <c r="D31" s="12" t="s">
        <v>135</v>
      </c>
      <c r="E31" s="8">
        <v>2.77</v>
      </c>
      <c r="F31" s="8">
        <v>2.98</v>
      </c>
      <c r="G31" s="14" t="s">
        <v>141</v>
      </c>
      <c r="H31" s="8">
        <v>5.13</v>
      </c>
      <c r="I31" s="8" t="s">
        <v>141</v>
      </c>
      <c r="J31" s="8">
        <v>2.08</v>
      </c>
      <c r="K31" s="8">
        <v>2.75</v>
      </c>
      <c r="L31" s="14">
        <v>1.48</v>
      </c>
      <c r="M31" s="48">
        <f t="shared" si="0"/>
        <v>1.48</v>
      </c>
      <c r="N31" s="48">
        <f t="shared" si="1"/>
        <v>5.13</v>
      </c>
      <c r="O31" s="42">
        <f t="shared" si="2"/>
        <v>2.4662162162162162</v>
      </c>
    </row>
    <row r="32" spans="1:15" x14ac:dyDescent="0.25">
      <c r="A32" s="29" t="s">
        <v>38</v>
      </c>
      <c r="B32" s="9" t="s">
        <v>39</v>
      </c>
      <c r="C32" s="23" t="s">
        <v>40</v>
      </c>
      <c r="D32" s="1" t="s">
        <v>49</v>
      </c>
      <c r="E32" s="14">
        <v>30.02</v>
      </c>
      <c r="F32" s="14">
        <v>31.6</v>
      </c>
      <c r="G32" s="14">
        <v>33.5</v>
      </c>
      <c r="H32" s="8">
        <v>31.17</v>
      </c>
      <c r="I32" s="8">
        <v>32.78</v>
      </c>
      <c r="J32" s="8">
        <v>30.02</v>
      </c>
      <c r="K32" s="8">
        <v>30.22</v>
      </c>
      <c r="L32" s="8">
        <v>27.35</v>
      </c>
      <c r="M32" s="48">
        <f t="shared" si="0"/>
        <v>27.35</v>
      </c>
      <c r="N32" s="48">
        <f t="shared" si="1"/>
        <v>33.5</v>
      </c>
      <c r="O32" s="42">
        <f t="shared" si="2"/>
        <v>0.22486288848263247</v>
      </c>
    </row>
    <row r="33" spans="1:15" x14ac:dyDescent="0.25">
      <c r="A33" s="30"/>
      <c r="B33" s="17"/>
      <c r="C33" s="23" t="s">
        <v>134</v>
      </c>
      <c r="D33" s="12" t="s">
        <v>135</v>
      </c>
      <c r="E33" s="14">
        <v>16.5</v>
      </c>
      <c r="F33" s="8">
        <v>16.649999999999999</v>
      </c>
      <c r="G33" s="14">
        <v>21.7</v>
      </c>
      <c r="H33" s="8">
        <v>4.34</v>
      </c>
      <c r="I33" s="8">
        <v>15.96</v>
      </c>
      <c r="J33" s="8">
        <v>12.81</v>
      </c>
      <c r="K33" s="8">
        <v>14.99</v>
      </c>
      <c r="L33" s="14">
        <v>9.98</v>
      </c>
      <c r="M33" s="48">
        <f t="shared" si="0"/>
        <v>4.34</v>
      </c>
      <c r="N33" s="48">
        <f t="shared" si="1"/>
        <v>21.7</v>
      </c>
      <c r="O33" s="42">
        <f t="shared" si="2"/>
        <v>4</v>
      </c>
    </row>
    <row r="34" spans="1:15" x14ac:dyDescent="0.25">
      <c r="A34" s="11" t="s">
        <v>67</v>
      </c>
      <c r="B34" s="32" t="s">
        <v>68</v>
      </c>
      <c r="C34" s="5" t="s">
        <v>69</v>
      </c>
      <c r="D34" s="5" t="s">
        <v>66</v>
      </c>
      <c r="E34" s="15">
        <v>9.1199999999999992</v>
      </c>
      <c r="F34" s="41">
        <v>9.6</v>
      </c>
      <c r="G34" s="41">
        <v>10.199999999999999</v>
      </c>
      <c r="H34" s="15">
        <v>9.48</v>
      </c>
      <c r="I34" s="15">
        <v>9.85</v>
      </c>
      <c r="J34" s="15">
        <v>9.1300000000000008</v>
      </c>
      <c r="K34" s="15">
        <v>9.85</v>
      </c>
      <c r="L34" s="15">
        <v>8.75</v>
      </c>
      <c r="M34" s="48">
        <f t="shared" si="0"/>
        <v>8.75</v>
      </c>
      <c r="N34" s="48">
        <f t="shared" si="1"/>
        <v>10.199999999999999</v>
      </c>
      <c r="O34" s="42">
        <f t="shared" si="2"/>
        <v>0.16571428571428562</v>
      </c>
    </row>
    <row r="35" spans="1:15" x14ac:dyDescent="0.25">
      <c r="A35" s="20"/>
      <c r="C35" s="4" t="s">
        <v>134</v>
      </c>
      <c r="D35" s="12" t="s">
        <v>136</v>
      </c>
      <c r="E35" s="14" t="s">
        <v>141</v>
      </c>
      <c r="F35" s="14">
        <v>3.84</v>
      </c>
      <c r="G35" s="14" t="s">
        <v>141</v>
      </c>
      <c r="H35" s="8">
        <v>15.49</v>
      </c>
      <c r="I35" s="8" t="s">
        <v>141</v>
      </c>
      <c r="J35" s="8">
        <v>3.04</v>
      </c>
      <c r="K35" s="8">
        <v>5.54</v>
      </c>
      <c r="L35" s="14">
        <v>2.38</v>
      </c>
      <c r="M35" s="48">
        <f t="shared" si="0"/>
        <v>2.38</v>
      </c>
      <c r="N35" s="48">
        <f t="shared" si="1"/>
        <v>15.49</v>
      </c>
      <c r="O35" s="42">
        <f t="shared" si="2"/>
        <v>5.5084033613445378</v>
      </c>
    </row>
    <row r="36" spans="1:15" x14ac:dyDescent="0.25">
      <c r="A36" s="11" t="s">
        <v>41</v>
      </c>
      <c r="B36" s="9" t="s">
        <v>42</v>
      </c>
      <c r="C36" s="23" t="s">
        <v>43</v>
      </c>
      <c r="D36" s="1" t="s">
        <v>150</v>
      </c>
      <c r="E36" s="8">
        <v>7.97</v>
      </c>
      <c r="F36" s="8">
        <v>8.49</v>
      </c>
      <c r="G36" s="8" t="s">
        <v>141</v>
      </c>
      <c r="H36" s="8">
        <v>8.2799999999999994</v>
      </c>
      <c r="I36" s="14">
        <v>8.6</v>
      </c>
      <c r="J36" s="8">
        <v>8.18</v>
      </c>
      <c r="K36" s="8">
        <v>8.39</v>
      </c>
      <c r="L36" s="8" t="s">
        <v>141</v>
      </c>
      <c r="M36" s="48">
        <f t="shared" si="0"/>
        <v>7.97</v>
      </c>
      <c r="N36" s="48">
        <f t="shared" si="1"/>
        <v>8.6</v>
      </c>
      <c r="O36" s="42">
        <f t="shared" si="2"/>
        <v>7.9046424090338754E-2</v>
      </c>
    </row>
    <row r="37" spans="1:15" x14ac:dyDescent="0.25">
      <c r="A37" s="20"/>
      <c r="B37" s="20"/>
      <c r="C37" s="23" t="s">
        <v>134</v>
      </c>
      <c r="D37" s="12" t="s">
        <v>136</v>
      </c>
      <c r="E37" s="8">
        <v>2.99</v>
      </c>
      <c r="F37" s="14">
        <v>2.2400000000000002</v>
      </c>
      <c r="G37" s="8">
        <v>5.34</v>
      </c>
      <c r="H37" s="14">
        <v>5.13</v>
      </c>
      <c r="I37" s="14">
        <v>3.5</v>
      </c>
      <c r="J37" s="8">
        <v>2.2799999999999998</v>
      </c>
      <c r="K37" s="8">
        <v>2.99</v>
      </c>
      <c r="L37" s="14">
        <v>1.48</v>
      </c>
      <c r="M37" s="48">
        <f t="shared" si="0"/>
        <v>1.48</v>
      </c>
      <c r="N37" s="48">
        <f t="shared" si="1"/>
        <v>5.34</v>
      </c>
      <c r="O37" s="42">
        <f t="shared" si="2"/>
        <v>2.6081081081081079</v>
      </c>
    </row>
    <row r="38" spans="1:15" x14ac:dyDescent="0.25">
      <c r="A38" s="11" t="s">
        <v>44</v>
      </c>
      <c r="B38" s="9" t="s">
        <v>45</v>
      </c>
      <c r="C38" s="23" t="s">
        <v>46</v>
      </c>
      <c r="D38" s="1" t="s">
        <v>120</v>
      </c>
      <c r="E38" s="8">
        <v>50.67</v>
      </c>
      <c r="F38" s="8">
        <v>53.34</v>
      </c>
      <c r="G38" s="8" t="s">
        <v>141</v>
      </c>
      <c r="H38" s="8">
        <v>52.61</v>
      </c>
      <c r="I38" s="8">
        <v>54.58</v>
      </c>
      <c r="J38" s="8">
        <v>52.01</v>
      </c>
      <c r="K38" s="8">
        <v>51.01</v>
      </c>
      <c r="L38" s="14">
        <v>39.57</v>
      </c>
      <c r="M38" s="48">
        <f t="shared" si="0"/>
        <v>39.57</v>
      </c>
      <c r="N38" s="48">
        <f t="shared" si="1"/>
        <v>54.58</v>
      </c>
      <c r="O38" s="42">
        <f t="shared" si="2"/>
        <v>0.37932777356583264</v>
      </c>
    </row>
    <row r="39" spans="1:15" x14ac:dyDescent="0.25">
      <c r="A39" s="17"/>
      <c r="B39" s="17"/>
      <c r="C39" s="23" t="s">
        <v>134</v>
      </c>
      <c r="D39" s="12" t="s">
        <v>135</v>
      </c>
      <c r="E39" s="14">
        <v>13.29</v>
      </c>
      <c r="F39" s="8">
        <v>14.16</v>
      </c>
      <c r="G39" s="14">
        <v>23.5</v>
      </c>
      <c r="H39" s="14">
        <v>4.34</v>
      </c>
      <c r="I39" s="8">
        <v>11.08</v>
      </c>
      <c r="J39" s="8">
        <v>9.2899999999999991</v>
      </c>
      <c r="K39" s="8">
        <v>11.05</v>
      </c>
      <c r="L39" s="14">
        <v>6.98</v>
      </c>
      <c r="M39" s="48">
        <f t="shared" si="0"/>
        <v>4.34</v>
      </c>
      <c r="N39" s="48">
        <f t="shared" si="1"/>
        <v>23.5</v>
      </c>
      <c r="O39" s="42">
        <f t="shared" si="2"/>
        <v>4.4147465437788016</v>
      </c>
    </row>
    <row r="40" spans="1:15" x14ac:dyDescent="0.25">
      <c r="E40" s="51">
        <f t="shared" ref="E40:L40" si="3">SUM(E8:E39)</f>
        <v>482.35000000000014</v>
      </c>
      <c r="F40" s="52">
        <f t="shared" si="3"/>
        <v>536.83000000000004</v>
      </c>
      <c r="G40" s="51">
        <f t="shared" si="3"/>
        <v>556.41000000000008</v>
      </c>
      <c r="H40" s="53">
        <f t="shared" si="3"/>
        <v>492.71999999999997</v>
      </c>
      <c r="I40" s="53">
        <f t="shared" si="3"/>
        <v>575.5</v>
      </c>
      <c r="J40" s="53">
        <f t="shared" si="3"/>
        <v>480.15</v>
      </c>
      <c r="K40" s="53">
        <f t="shared" si="3"/>
        <v>526.86000000000013</v>
      </c>
      <c r="L40" s="51">
        <f t="shared" si="3"/>
        <v>424.2000000000001</v>
      </c>
    </row>
    <row r="42" spans="1:15" x14ac:dyDescent="0.25">
      <c r="A42" s="39" t="s">
        <v>154</v>
      </c>
      <c r="C42" s="39" t="s">
        <v>143</v>
      </c>
      <c r="J42" t="s">
        <v>142</v>
      </c>
    </row>
    <row r="43" spans="1:15" x14ac:dyDescent="0.25">
      <c r="A43" s="39" t="s">
        <v>145</v>
      </c>
      <c r="C43" s="39" t="s">
        <v>144</v>
      </c>
    </row>
    <row r="44" spans="1:15" x14ac:dyDescent="0.25">
      <c r="A44" s="39" t="s">
        <v>146</v>
      </c>
    </row>
    <row r="55" spans="1:15" ht="18" x14ac:dyDescent="0.25">
      <c r="C55" s="35" t="s">
        <v>130</v>
      </c>
    </row>
    <row r="56" spans="1:15" ht="18" x14ac:dyDescent="0.25">
      <c r="C56" s="35" t="s">
        <v>131</v>
      </c>
    </row>
    <row r="58" spans="1:15" ht="15.75" x14ac:dyDescent="0.25">
      <c r="B58" s="36" t="s">
        <v>151</v>
      </c>
    </row>
    <row r="60" spans="1:15" x14ac:dyDescent="0.25">
      <c r="A60" s="24" t="s">
        <v>0</v>
      </c>
      <c r="B60" s="24" t="s">
        <v>1</v>
      </c>
      <c r="C60" s="24" t="s">
        <v>2</v>
      </c>
      <c r="D60" s="24" t="s">
        <v>60</v>
      </c>
      <c r="E60" s="24" t="s">
        <v>123</v>
      </c>
      <c r="F60" s="25" t="s">
        <v>124</v>
      </c>
      <c r="G60" s="25" t="s">
        <v>125</v>
      </c>
      <c r="H60" s="25" t="s">
        <v>126</v>
      </c>
      <c r="I60" s="25" t="s">
        <v>127</v>
      </c>
      <c r="J60" s="25" t="s">
        <v>128</v>
      </c>
      <c r="K60" s="25" t="s">
        <v>129</v>
      </c>
      <c r="L60" s="43" t="s">
        <v>139</v>
      </c>
      <c r="M60" s="47" t="s">
        <v>132</v>
      </c>
      <c r="N60" s="47" t="s">
        <v>140</v>
      </c>
      <c r="O60" s="34" t="s">
        <v>133</v>
      </c>
    </row>
    <row r="61" spans="1:15" x14ac:dyDescent="0.25">
      <c r="A61" s="11" t="s">
        <v>47</v>
      </c>
      <c r="B61" s="9" t="s">
        <v>48</v>
      </c>
      <c r="C61" s="23" t="s">
        <v>70</v>
      </c>
      <c r="D61" s="1" t="s">
        <v>49</v>
      </c>
      <c r="E61" s="8">
        <v>25.47</v>
      </c>
      <c r="F61" s="8">
        <v>26.81</v>
      </c>
      <c r="G61" s="14" t="s">
        <v>141</v>
      </c>
      <c r="H61" s="8">
        <v>23.46</v>
      </c>
      <c r="I61" s="8">
        <v>21.79</v>
      </c>
      <c r="J61" s="8">
        <v>25.48</v>
      </c>
      <c r="K61" s="8">
        <v>25.64</v>
      </c>
      <c r="L61" s="44">
        <v>19.2</v>
      </c>
      <c r="M61" s="48">
        <f t="shared" ref="M61" si="4">SMALL(E61:L61,1)</f>
        <v>19.2</v>
      </c>
      <c r="N61" s="48">
        <f t="shared" ref="N61" si="5">LARGE(E61:L61,1)</f>
        <v>26.81</v>
      </c>
      <c r="O61" s="42">
        <f t="shared" ref="O61" si="6">(N61-M61)/M61</f>
        <v>0.39635416666666667</v>
      </c>
    </row>
    <row r="62" spans="1:15" x14ac:dyDescent="0.25">
      <c r="A62" s="17"/>
      <c r="B62" s="17"/>
      <c r="C62" s="23" t="s">
        <v>134</v>
      </c>
      <c r="D62" s="12" t="s">
        <v>135</v>
      </c>
      <c r="E62" s="14">
        <v>5.5</v>
      </c>
      <c r="F62" s="14">
        <v>6</v>
      </c>
      <c r="G62" s="14">
        <v>9.83</v>
      </c>
      <c r="H62" s="8">
        <v>15.49</v>
      </c>
      <c r="I62" s="8">
        <v>10.050000000000001</v>
      </c>
      <c r="J62" s="8">
        <v>3.49</v>
      </c>
      <c r="K62" s="8">
        <v>9.98</v>
      </c>
      <c r="L62" s="44">
        <v>0.83</v>
      </c>
      <c r="M62" s="48">
        <f t="shared" ref="M62:M96" si="7">SMALL(E62:L62,1)</f>
        <v>0.83</v>
      </c>
      <c r="N62" s="48">
        <f t="shared" ref="N62:N96" si="8">LARGE(E62:L62,1)</f>
        <v>15.49</v>
      </c>
      <c r="O62" s="42">
        <f t="shared" ref="O62:O96" si="9">(N62-M62)/M62</f>
        <v>17.662650602409638</v>
      </c>
    </row>
    <row r="63" spans="1:15" x14ac:dyDescent="0.25">
      <c r="A63" s="11" t="s">
        <v>50</v>
      </c>
      <c r="B63" s="32" t="s">
        <v>51</v>
      </c>
      <c r="C63" s="6" t="s">
        <v>52</v>
      </c>
      <c r="D63" s="2" t="s">
        <v>66</v>
      </c>
      <c r="E63" s="9">
        <v>7.32</v>
      </c>
      <c r="F63" s="9">
        <v>7.71</v>
      </c>
      <c r="G63" s="40">
        <v>8.6</v>
      </c>
      <c r="H63" s="9">
        <v>8.19</v>
      </c>
      <c r="I63" s="40">
        <v>9.64</v>
      </c>
      <c r="J63" s="9">
        <v>8.06</v>
      </c>
      <c r="K63" s="9">
        <v>7.71</v>
      </c>
      <c r="L63" s="45">
        <v>5.46</v>
      </c>
      <c r="M63" s="48">
        <f t="shared" si="7"/>
        <v>5.46</v>
      </c>
      <c r="N63" s="48">
        <f t="shared" si="8"/>
        <v>9.64</v>
      </c>
      <c r="O63" s="42">
        <f t="shared" si="9"/>
        <v>0.76556776556776573</v>
      </c>
    </row>
    <row r="64" spans="1:15" x14ac:dyDescent="0.25">
      <c r="A64" s="17"/>
      <c r="C64" s="4" t="s">
        <v>134</v>
      </c>
      <c r="D64" s="12" t="s">
        <v>135</v>
      </c>
      <c r="E64" s="14">
        <v>1.99</v>
      </c>
      <c r="F64" s="14">
        <v>1.99</v>
      </c>
      <c r="G64" s="14">
        <v>4.8600000000000003</v>
      </c>
      <c r="H64" s="8">
        <v>5.45</v>
      </c>
      <c r="I64" s="14">
        <v>4.3</v>
      </c>
      <c r="J64" s="8">
        <v>1.18</v>
      </c>
      <c r="K64" s="8">
        <v>3.64</v>
      </c>
      <c r="L64" s="44">
        <v>1.22</v>
      </c>
      <c r="M64" s="48">
        <f t="shared" si="7"/>
        <v>1.18</v>
      </c>
      <c r="N64" s="48">
        <f t="shared" si="8"/>
        <v>5.45</v>
      </c>
      <c r="O64" s="42">
        <f t="shared" si="9"/>
        <v>3.6186440677966107</v>
      </c>
    </row>
    <row r="65" spans="1:15" x14ac:dyDescent="0.25">
      <c r="A65" s="29" t="s">
        <v>53</v>
      </c>
      <c r="B65" s="11" t="s">
        <v>55</v>
      </c>
      <c r="C65" s="18" t="s">
        <v>56</v>
      </c>
      <c r="D65" s="16" t="s">
        <v>71</v>
      </c>
      <c r="E65" s="37">
        <v>13.87</v>
      </c>
      <c r="F65" s="41">
        <v>13.92</v>
      </c>
      <c r="G65" s="41">
        <v>14.8</v>
      </c>
      <c r="H65" s="15">
        <v>15.99</v>
      </c>
      <c r="I65" s="15">
        <v>17.989999999999998</v>
      </c>
      <c r="J65" s="15">
        <v>14.56</v>
      </c>
      <c r="K65" s="15">
        <v>13.97</v>
      </c>
      <c r="L65" s="49">
        <v>11.97</v>
      </c>
      <c r="M65" s="48">
        <f t="shared" si="7"/>
        <v>11.97</v>
      </c>
      <c r="N65" s="48">
        <f t="shared" si="8"/>
        <v>17.989999999999998</v>
      </c>
      <c r="O65" s="42">
        <f t="shared" si="9"/>
        <v>0.50292397660818688</v>
      </c>
    </row>
    <row r="66" spans="1:15" x14ac:dyDescent="0.25">
      <c r="A66" s="28" t="s">
        <v>54</v>
      </c>
      <c r="B66" s="20"/>
      <c r="C66" s="22" t="s">
        <v>134</v>
      </c>
      <c r="D66" s="8" t="s">
        <v>138</v>
      </c>
      <c r="E66" s="8" t="s">
        <v>141</v>
      </c>
      <c r="F66" s="14">
        <v>9.9</v>
      </c>
      <c r="G66" s="14" t="s">
        <v>141</v>
      </c>
      <c r="H66" s="8">
        <v>4.05</v>
      </c>
      <c r="I66" s="8" t="s">
        <v>141</v>
      </c>
      <c r="J66" s="8">
        <v>4.88</v>
      </c>
      <c r="K66" s="8"/>
      <c r="L66" s="46" t="s">
        <v>141</v>
      </c>
      <c r="M66" s="48">
        <f t="shared" si="7"/>
        <v>4.05</v>
      </c>
      <c r="N66" s="48">
        <f t="shared" si="8"/>
        <v>9.9</v>
      </c>
      <c r="O66" s="42">
        <f t="shared" si="9"/>
        <v>1.4444444444444446</v>
      </c>
    </row>
    <row r="67" spans="1:15" x14ac:dyDescent="0.25">
      <c r="A67" s="29" t="s">
        <v>57</v>
      </c>
      <c r="B67" s="11" t="s">
        <v>59</v>
      </c>
      <c r="C67" s="33" t="s">
        <v>72</v>
      </c>
      <c r="D67" s="2" t="s">
        <v>73</v>
      </c>
      <c r="E67" s="9">
        <v>22.68</v>
      </c>
      <c r="F67" s="9">
        <v>17.989999999999998</v>
      </c>
      <c r="G67" s="9">
        <v>25.37</v>
      </c>
      <c r="H67" s="9">
        <v>23.55</v>
      </c>
      <c r="I67" s="9" t="s">
        <v>141</v>
      </c>
      <c r="J67" s="9">
        <v>22.09</v>
      </c>
      <c r="K67" s="9">
        <v>23.88</v>
      </c>
      <c r="L67" s="38">
        <v>22.45</v>
      </c>
      <c r="M67" s="48">
        <f t="shared" si="7"/>
        <v>17.989999999999998</v>
      </c>
      <c r="N67" s="48">
        <f t="shared" si="8"/>
        <v>25.37</v>
      </c>
      <c r="O67" s="42">
        <f t="shared" si="9"/>
        <v>0.41022790439132867</v>
      </c>
    </row>
    <row r="68" spans="1:15" x14ac:dyDescent="0.25">
      <c r="A68" s="27" t="s">
        <v>58</v>
      </c>
      <c r="B68" s="20"/>
      <c r="C68" s="22" t="s">
        <v>134</v>
      </c>
      <c r="D68" s="12" t="s">
        <v>135</v>
      </c>
      <c r="E68" s="8">
        <v>11.19</v>
      </c>
      <c r="F68" s="14">
        <v>14.92</v>
      </c>
      <c r="G68" s="14">
        <v>15.86</v>
      </c>
      <c r="H68" s="14">
        <v>7.33</v>
      </c>
      <c r="I68" s="14" t="s">
        <v>141</v>
      </c>
      <c r="J68" s="14">
        <v>11.9</v>
      </c>
      <c r="K68" s="8">
        <v>12.19</v>
      </c>
      <c r="L68" s="44">
        <v>9.3000000000000007</v>
      </c>
      <c r="M68" s="48">
        <f t="shared" si="7"/>
        <v>7.33</v>
      </c>
      <c r="N68" s="48">
        <f t="shared" si="8"/>
        <v>15.86</v>
      </c>
      <c r="O68" s="42">
        <f t="shared" si="9"/>
        <v>1.1637107776261937</v>
      </c>
    </row>
    <row r="69" spans="1:15" x14ac:dyDescent="0.25">
      <c r="A69" s="11" t="s">
        <v>74</v>
      </c>
      <c r="B69" s="11" t="s">
        <v>147</v>
      </c>
      <c r="C69" s="23" t="s">
        <v>75</v>
      </c>
      <c r="D69" s="4" t="s">
        <v>66</v>
      </c>
      <c r="E69" s="8">
        <v>6.13</v>
      </c>
      <c r="F69" s="8">
        <v>6.45</v>
      </c>
      <c r="G69" s="14">
        <v>6.85</v>
      </c>
      <c r="H69" s="8">
        <v>7.42</v>
      </c>
      <c r="I69" s="8">
        <v>6.62</v>
      </c>
      <c r="J69" s="8">
        <v>4.8899999999999997</v>
      </c>
      <c r="K69" s="8">
        <v>6.54</v>
      </c>
      <c r="L69" s="44">
        <v>5.8</v>
      </c>
      <c r="M69" s="48">
        <f t="shared" si="7"/>
        <v>4.8899999999999997</v>
      </c>
      <c r="N69" s="48">
        <f t="shared" si="8"/>
        <v>7.42</v>
      </c>
      <c r="O69" s="42">
        <f t="shared" si="9"/>
        <v>0.51738241308793465</v>
      </c>
    </row>
    <row r="70" spans="1:15" x14ac:dyDescent="0.25">
      <c r="A70" s="20"/>
      <c r="B70" s="20"/>
      <c r="C70" s="23" t="s">
        <v>134</v>
      </c>
      <c r="D70" s="12" t="s">
        <v>135</v>
      </c>
      <c r="E70" s="14">
        <v>4.68</v>
      </c>
      <c r="F70" s="14">
        <v>3.5</v>
      </c>
      <c r="G70" s="14">
        <v>5.25</v>
      </c>
      <c r="H70" s="8">
        <v>4.13</v>
      </c>
      <c r="I70" s="8" t="s">
        <v>141</v>
      </c>
      <c r="J70" s="14">
        <v>2.62</v>
      </c>
      <c r="K70" s="8">
        <v>5.52</v>
      </c>
      <c r="L70" s="44">
        <v>2.2999999999999998</v>
      </c>
      <c r="M70" s="48">
        <f t="shared" si="7"/>
        <v>2.2999999999999998</v>
      </c>
      <c r="N70" s="48">
        <f t="shared" si="8"/>
        <v>5.52</v>
      </c>
      <c r="O70" s="42">
        <f t="shared" si="9"/>
        <v>1.4</v>
      </c>
    </row>
    <row r="71" spans="1:15" x14ac:dyDescent="0.25">
      <c r="A71" s="11" t="s">
        <v>76</v>
      </c>
      <c r="B71" s="11" t="s">
        <v>77</v>
      </c>
      <c r="C71" s="23" t="s">
        <v>78</v>
      </c>
      <c r="D71" s="4" t="s">
        <v>66</v>
      </c>
      <c r="E71" s="14">
        <v>12.14</v>
      </c>
      <c r="F71" s="8">
        <v>12.78</v>
      </c>
      <c r="G71" s="14">
        <v>13.55</v>
      </c>
      <c r="H71" s="8">
        <v>12.61</v>
      </c>
      <c r="I71" s="8">
        <v>13.42</v>
      </c>
      <c r="J71" s="8">
        <v>12.14</v>
      </c>
      <c r="K71" s="8">
        <v>12.78</v>
      </c>
      <c r="L71" s="46">
        <v>11.52</v>
      </c>
      <c r="M71" s="48">
        <f t="shared" si="7"/>
        <v>11.52</v>
      </c>
      <c r="N71" s="48">
        <f t="shared" si="8"/>
        <v>13.55</v>
      </c>
      <c r="O71" s="42">
        <f t="shared" si="9"/>
        <v>0.17621527777777787</v>
      </c>
    </row>
    <row r="72" spans="1:15" x14ac:dyDescent="0.25">
      <c r="A72" s="20"/>
      <c r="B72" s="20"/>
      <c r="C72" s="23" t="s">
        <v>134</v>
      </c>
      <c r="D72" s="12" t="s">
        <v>135</v>
      </c>
      <c r="E72" s="8">
        <v>2.99</v>
      </c>
      <c r="F72" s="14">
        <v>3.7</v>
      </c>
      <c r="G72" s="14">
        <v>6.3</v>
      </c>
      <c r="H72" s="8">
        <v>5.87</v>
      </c>
      <c r="I72" s="8">
        <v>4.3899999999999997</v>
      </c>
      <c r="J72" s="8">
        <v>3.49</v>
      </c>
      <c r="K72" s="8">
        <v>3.99</v>
      </c>
      <c r="L72" s="44">
        <v>2.77</v>
      </c>
      <c r="M72" s="48">
        <f t="shared" si="7"/>
        <v>2.77</v>
      </c>
      <c r="N72" s="48">
        <f t="shared" si="8"/>
        <v>6.3</v>
      </c>
      <c r="O72" s="42">
        <f t="shared" si="9"/>
        <v>1.2743682310469313</v>
      </c>
    </row>
    <row r="73" spans="1:15" x14ac:dyDescent="0.25">
      <c r="A73" s="11" t="s">
        <v>79</v>
      </c>
      <c r="B73" s="11" t="s">
        <v>80</v>
      </c>
      <c r="C73" s="23" t="s">
        <v>81</v>
      </c>
      <c r="D73" s="4" t="s">
        <v>66</v>
      </c>
      <c r="E73" s="8">
        <v>12.13</v>
      </c>
      <c r="F73" s="8">
        <v>12.77</v>
      </c>
      <c r="G73" s="14">
        <v>13.57</v>
      </c>
      <c r="H73" s="14">
        <v>12.6</v>
      </c>
      <c r="I73" s="8">
        <v>13.41</v>
      </c>
      <c r="J73" s="8">
        <v>12.14</v>
      </c>
      <c r="K73" s="8">
        <v>12.78</v>
      </c>
      <c r="L73" s="46">
        <v>11.51</v>
      </c>
      <c r="M73" s="48">
        <f t="shared" si="7"/>
        <v>11.51</v>
      </c>
      <c r="N73" s="48">
        <f t="shared" si="8"/>
        <v>13.57</v>
      </c>
      <c r="O73" s="42">
        <f t="shared" si="9"/>
        <v>0.17897480451781064</v>
      </c>
    </row>
    <row r="74" spans="1:15" x14ac:dyDescent="0.25">
      <c r="A74" s="20"/>
      <c r="B74" s="20"/>
      <c r="C74" s="23" t="s">
        <v>134</v>
      </c>
      <c r="D74" s="12" t="s">
        <v>135</v>
      </c>
      <c r="E74" s="14">
        <v>2.77</v>
      </c>
      <c r="F74" s="8">
        <v>5.58</v>
      </c>
      <c r="G74" s="14">
        <v>8.3000000000000007</v>
      </c>
      <c r="H74" s="8">
        <v>2.97</v>
      </c>
      <c r="I74" s="8">
        <v>3.57</v>
      </c>
      <c r="J74" s="8">
        <v>1.69</v>
      </c>
      <c r="K74" s="8">
        <v>7.23</v>
      </c>
      <c r="L74" s="44">
        <v>1.57</v>
      </c>
      <c r="M74" s="48">
        <f t="shared" si="7"/>
        <v>1.57</v>
      </c>
      <c r="N74" s="48">
        <f t="shared" si="8"/>
        <v>8.3000000000000007</v>
      </c>
      <c r="O74" s="42">
        <f t="shared" si="9"/>
        <v>4.2866242038216562</v>
      </c>
    </row>
    <row r="75" spans="1:15" x14ac:dyDescent="0.25">
      <c r="A75" s="11" t="s">
        <v>82</v>
      </c>
      <c r="B75" s="11" t="s">
        <v>83</v>
      </c>
      <c r="C75" s="23" t="s">
        <v>84</v>
      </c>
      <c r="D75" s="4" t="s">
        <v>66</v>
      </c>
      <c r="E75" s="8">
        <v>7.17</v>
      </c>
      <c r="F75" s="8">
        <v>7.55</v>
      </c>
      <c r="G75" s="14">
        <v>8.02</v>
      </c>
      <c r="H75" s="8">
        <v>8.68</v>
      </c>
      <c r="I75" s="8">
        <v>7.74</v>
      </c>
      <c r="J75" s="8">
        <v>7.17</v>
      </c>
      <c r="K75" s="8">
        <v>7.74</v>
      </c>
      <c r="L75" s="46">
        <v>6.76</v>
      </c>
      <c r="M75" s="48">
        <f t="shared" si="7"/>
        <v>6.76</v>
      </c>
      <c r="N75" s="48">
        <f t="shared" si="8"/>
        <v>8.68</v>
      </c>
      <c r="O75" s="42">
        <f t="shared" si="9"/>
        <v>0.28402366863905326</v>
      </c>
    </row>
    <row r="76" spans="1:15" x14ac:dyDescent="0.25">
      <c r="A76" s="20"/>
      <c r="B76" s="20"/>
      <c r="C76" s="23" t="s">
        <v>134</v>
      </c>
      <c r="D76" s="12" t="s">
        <v>136</v>
      </c>
      <c r="E76" s="8">
        <v>2.99</v>
      </c>
      <c r="F76" s="14">
        <v>2.2999999999999998</v>
      </c>
      <c r="G76" s="14">
        <v>4.2</v>
      </c>
      <c r="H76" s="8">
        <v>4.21</v>
      </c>
      <c r="I76" s="8">
        <v>1.95</v>
      </c>
      <c r="J76" s="8">
        <v>1.68</v>
      </c>
      <c r="K76" s="8">
        <v>3.98</v>
      </c>
      <c r="L76" s="44">
        <v>1.48</v>
      </c>
      <c r="M76" s="48">
        <f t="shared" si="7"/>
        <v>1.48</v>
      </c>
      <c r="N76" s="48">
        <f t="shared" si="8"/>
        <v>4.21</v>
      </c>
      <c r="O76" s="42">
        <f t="shared" si="9"/>
        <v>1.8445945945945945</v>
      </c>
    </row>
    <row r="77" spans="1:15" x14ac:dyDescent="0.25">
      <c r="A77" s="11" t="s">
        <v>85</v>
      </c>
      <c r="B77" s="11" t="s">
        <v>86</v>
      </c>
      <c r="C77" s="23" t="s">
        <v>87</v>
      </c>
      <c r="D77" s="4" t="s">
        <v>88</v>
      </c>
      <c r="E77" s="8">
        <v>34.92</v>
      </c>
      <c r="F77" s="8">
        <v>36.76</v>
      </c>
      <c r="G77" s="14" t="s">
        <v>141</v>
      </c>
      <c r="H77" s="8">
        <v>36.26</v>
      </c>
      <c r="I77" s="8">
        <v>45.96</v>
      </c>
      <c r="J77" s="8">
        <v>38.450000000000003</v>
      </c>
      <c r="K77" s="8">
        <v>41.31</v>
      </c>
      <c r="L77" s="44">
        <v>34.97</v>
      </c>
      <c r="M77" s="48">
        <f t="shared" si="7"/>
        <v>34.92</v>
      </c>
      <c r="N77" s="48">
        <f t="shared" si="8"/>
        <v>45.96</v>
      </c>
      <c r="O77" s="42">
        <f t="shared" si="9"/>
        <v>0.31615120274914088</v>
      </c>
    </row>
    <row r="78" spans="1:15" x14ac:dyDescent="0.25">
      <c r="A78" s="20"/>
      <c r="B78" s="20"/>
      <c r="C78" s="23" t="s">
        <v>134</v>
      </c>
      <c r="D78" s="12" t="s">
        <v>136</v>
      </c>
      <c r="E78" s="14">
        <v>7.99</v>
      </c>
      <c r="F78" s="14">
        <v>16.62</v>
      </c>
      <c r="G78" s="14">
        <v>24.3</v>
      </c>
      <c r="H78" s="14">
        <v>17</v>
      </c>
      <c r="I78" s="8">
        <v>25.17</v>
      </c>
      <c r="J78" s="14">
        <v>9.98</v>
      </c>
      <c r="K78" s="14">
        <v>14.4</v>
      </c>
      <c r="L78" s="44">
        <v>6.98</v>
      </c>
      <c r="M78" s="48">
        <f t="shared" si="7"/>
        <v>6.98</v>
      </c>
      <c r="N78" s="48">
        <f t="shared" si="8"/>
        <v>25.17</v>
      </c>
      <c r="O78" s="42">
        <f t="shared" si="9"/>
        <v>2.6060171919770774</v>
      </c>
    </row>
    <row r="79" spans="1:15" x14ac:dyDescent="0.25">
      <c r="A79" s="11" t="s">
        <v>148</v>
      </c>
      <c r="B79" s="11" t="s">
        <v>89</v>
      </c>
      <c r="C79" s="23" t="s">
        <v>90</v>
      </c>
      <c r="D79" s="4" t="s">
        <v>91</v>
      </c>
      <c r="E79" s="8">
        <v>10.73</v>
      </c>
      <c r="F79" s="14">
        <v>11.29</v>
      </c>
      <c r="G79" s="14">
        <v>12</v>
      </c>
      <c r="H79" s="8">
        <v>11.14</v>
      </c>
      <c r="I79" s="14">
        <v>11.3</v>
      </c>
      <c r="J79" s="8">
        <v>11.81</v>
      </c>
      <c r="K79" s="14">
        <v>11.3</v>
      </c>
      <c r="L79" s="46">
        <v>9.2100000000000009</v>
      </c>
      <c r="M79" s="48">
        <f t="shared" si="7"/>
        <v>9.2100000000000009</v>
      </c>
      <c r="N79" s="48">
        <f t="shared" si="8"/>
        <v>12</v>
      </c>
      <c r="O79" s="42">
        <f t="shared" si="9"/>
        <v>0.30293159609120507</v>
      </c>
    </row>
    <row r="80" spans="1:15" x14ac:dyDescent="0.25">
      <c r="A80" s="20"/>
      <c r="B80" s="20"/>
      <c r="C80" s="23" t="s">
        <v>134</v>
      </c>
      <c r="D80" s="12" t="s">
        <v>135</v>
      </c>
      <c r="E80" s="8" t="s">
        <v>141</v>
      </c>
      <c r="F80" s="8">
        <v>3.22</v>
      </c>
      <c r="G80" s="14">
        <v>6.4</v>
      </c>
      <c r="H80" s="8">
        <v>3.31</v>
      </c>
      <c r="I80" s="8" t="s">
        <v>141</v>
      </c>
      <c r="J80" s="14">
        <v>3.3</v>
      </c>
      <c r="K80" s="8">
        <v>5.87</v>
      </c>
      <c r="L80" s="44">
        <v>2.88</v>
      </c>
      <c r="M80" s="48">
        <f t="shared" si="7"/>
        <v>2.88</v>
      </c>
      <c r="N80" s="48">
        <f t="shared" si="8"/>
        <v>6.4</v>
      </c>
      <c r="O80" s="42">
        <f t="shared" si="9"/>
        <v>1.2222222222222223</v>
      </c>
    </row>
    <row r="81" spans="1:15" x14ac:dyDescent="0.25">
      <c r="A81" s="11" t="s">
        <v>92</v>
      </c>
      <c r="B81" s="11" t="s">
        <v>93</v>
      </c>
      <c r="C81" s="23" t="s">
        <v>94</v>
      </c>
      <c r="D81" s="4" t="s">
        <v>95</v>
      </c>
      <c r="E81" s="8">
        <v>22.89</v>
      </c>
      <c r="F81" s="14">
        <v>23.99</v>
      </c>
      <c r="G81" s="14" t="s">
        <v>141</v>
      </c>
      <c r="H81" s="8">
        <v>23.76</v>
      </c>
      <c r="I81" s="14">
        <v>24.1</v>
      </c>
      <c r="J81" s="8">
        <v>22.89</v>
      </c>
      <c r="K81" s="8">
        <v>23.05</v>
      </c>
      <c r="L81" s="46">
        <v>21.57</v>
      </c>
      <c r="M81" s="48">
        <f t="shared" si="7"/>
        <v>21.57</v>
      </c>
      <c r="N81" s="48">
        <f t="shared" si="8"/>
        <v>24.1</v>
      </c>
      <c r="O81" s="42">
        <f t="shared" si="9"/>
        <v>0.1172925359295318</v>
      </c>
    </row>
    <row r="82" spans="1:15" x14ac:dyDescent="0.25">
      <c r="A82" s="20"/>
      <c r="B82" s="20"/>
      <c r="C82" s="23" t="s">
        <v>134</v>
      </c>
      <c r="D82" s="12" t="s">
        <v>135</v>
      </c>
      <c r="E82" s="14">
        <v>9.2200000000000006</v>
      </c>
      <c r="F82" s="8">
        <v>13.48</v>
      </c>
      <c r="G82" s="14">
        <v>13.9</v>
      </c>
      <c r="H82" s="8">
        <v>11.76</v>
      </c>
      <c r="I82" s="8">
        <v>11.92</v>
      </c>
      <c r="J82" s="8">
        <v>7.69</v>
      </c>
      <c r="K82" s="8">
        <v>11.75</v>
      </c>
      <c r="L82" s="44">
        <v>8.8800000000000008</v>
      </c>
      <c r="M82" s="48">
        <f t="shared" si="7"/>
        <v>7.69</v>
      </c>
      <c r="N82" s="48">
        <f t="shared" si="8"/>
        <v>13.9</v>
      </c>
      <c r="O82" s="42">
        <f t="shared" si="9"/>
        <v>0.80754226267880358</v>
      </c>
    </row>
    <row r="83" spans="1:15" x14ac:dyDescent="0.25">
      <c r="A83" s="11" t="s">
        <v>96</v>
      </c>
      <c r="B83" s="11" t="s">
        <v>97</v>
      </c>
      <c r="C83" s="23" t="s">
        <v>98</v>
      </c>
      <c r="D83" s="4" t="s">
        <v>66</v>
      </c>
      <c r="E83" s="8">
        <v>13.35</v>
      </c>
      <c r="F83" s="8">
        <v>13.99</v>
      </c>
      <c r="G83" s="14">
        <v>14.93</v>
      </c>
      <c r="H83" s="8">
        <v>13.86</v>
      </c>
      <c r="I83" s="8">
        <v>14.41</v>
      </c>
      <c r="J83" s="8">
        <v>14.35</v>
      </c>
      <c r="K83" s="8">
        <v>14.06</v>
      </c>
      <c r="L83" s="46">
        <v>12.44</v>
      </c>
      <c r="M83" s="48">
        <f t="shared" si="7"/>
        <v>12.44</v>
      </c>
      <c r="N83" s="48">
        <f t="shared" si="8"/>
        <v>14.93</v>
      </c>
      <c r="O83" s="42">
        <f t="shared" si="9"/>
        <v>0.20016077170418009</v>
      </c>
    </row>
    <row r="84" spans="1:15" x14ac:dyDescent="0.25">
      <c r="A84" s="20"/>
      <c r="B84" s="20"/>
      <c r="C84" s="23" t="s">
        <v>134</v>
      </c>
      <c r="D84" s="12" t="s">
        <v>136</v>
      </c>
      <c r="E84" s="14" t="s">
        <v>141</v>
      </c>
      <c r="F84" s="14">
        <v>5.4</v>
      </c>
      <c r="G84" s="14">
        <v>6.3</v>
      </c>
      <c r="H84" s="8">
        <v>7.65</v>
      </c>
      <c r="I84" s="14">
        <v>5.81</v>
      </c>
      <c r="J84" s="8">
        <v>3.98</v>
      </c>
      <c r="K84" s="14">
        <v>5</v>
      </c>
      <c r="L84" s="44">
        <v>3.48</v>
      </c>
      <c r="M84" s="48">
        <f t="shared" si="7"/>
        <v>3.48</v>
      </c>
      <c r="N84" s="48">
        <f t="shared" si="8"/>
        <v>7.65</v>
      </c>
      <c r="O84" s="42">
        <f t="shared" si="9"/>
        <v>1.1982758620689655</v>
      </c>
    </row>
    <row r="85" spans="1:15" x14ac:dyDescent="0.25">
      <c r="A85" s="11" t="s">
        <v>99</v>
      </c>
      <c r="B85" s="11" t="s">
        <v>100</v>
      </c>
      <c r="C85" s="23" t="s">
        <v>101</v>
      </c>
      <c r="D85" s="4" t="s">
        <v>102</v>
      </c>
      <c r="E85" s="8">
        <v>30.41</v>
      </c>
      <c r="F85" s="14">
        <v>31.9</v>
      </c>
      <c r="G85" s="14">
        <v>34.020000000000003</v>
      </c>
      <c r="H85" s="8">
        <v>31.58</v>
      </c>
      <c r="I85" s="8">
        <v>32.82</v>
      </c>
      <c r="J85" s="8">
        <v>30.42</v>
      </c>
      <c r="K85" s="8">
        <v>30.62</v>
      </c>
      <c r="L85" s="44">
        <v>28.4</v>
      </c>
      <c r="M85" s="48">
        <f t="shared" si="7"/>
        <v>28.4</v>
      </c>
      <c r="N85" s="48">
        <f t="shared" si="8"/>
        <v>34.020000000000003</v>
      </c>
      <c r="O85" s="42">
        <f t="shared" si="9"/>
        <v>0.19788732394366215</v>
      </c>
    </row>
    <row r="86" spans="1:15" x14ac:dyDescent="0.25">
      <c r="A86" s="20"/>
      <c r="B86" s="20"/>
      <c r="C86" s="23" t="s">
        <v>134</v>
      </c>
      <c r="D86" s="12" t="s">
        <v>135</v>
      </c>
      <c r="E86" s="14">
        <v>6.99</v>
      </c>
      <c r="F86" s="14">
        <v>3.33</v>
      </c>
      <c r="G86" s="14">
        <v>9.5</v>
      </c>
      <c r="H86" s="14">
        <v>8.8000000000000007</v>
      </c>
      <c r="I86" s="8">
        <v>13.04</v>
      </c>
      <c r="J86" s="14">
        <v>1.78</v>
      </c>
      <c r="K86" s="8">
        <v>13.25</v>
      </c>
      <c r="L86" s="44">
        <v>1.48</v>
      </c>
      <c r="M86" s="48">
        <f t="shared" si="7"/>
        <v>1.48</v>
      </c>
      <c r="N86" s="48">
        <f t="shared" si="8"/>
        <v>13.25</v>
      </c>
      <c r="O86" s="42">
        <f t="shared" si="9"/>
        <v>7.9527027027027026</v>
      </c>
    </row>
    <row r="87" spans="1:15" x14ac:dyDescent="0.25">
      <c r="A87" s="11" t="s">
        <v>103</v>
      </c>
      <c r="B87" s="11" t="s">
        <v>104</v>
      </c>
      <c r="C87" s="23" t="s">
        <v>105</v>
      </c>
      <c r="D87" s="4" t="s">
        <v>91</v>
      </c>
      <c r="E87" s="14">
        <v>16.8</v>
      </c>
      <c r="F87" s="8">
        <v>17.68</v>
      </c>
      <c r="G87" s="14">
        <v>18.5</v>
      </c>
      <c r="H87" s="8">
        <v>17.440000000000001</v>
      </c>
      <c r="I87" s="14">
        <v>20.9</v>
      </c>
      <c r="J87" s="14">
        <v>18.5</v>
      </c>
      <c r="K87" s="8">
        <v>16.579999999999998</v>
      </c>
      <c r="L87" s="44">
        <v>15.33</v>
      </c>
      <c r="M87" s="48">
        <f t="shared" si="7"/>
        <v>15.33</v>
      </c>
      <c r="N87" s="48">
        <f t="shared" si="8"/>
        <v>20.9</v>
      </c>
      <c r="O87" s="42">
        <f t="shared" si="9"/>
        <v>0.36333985649054135</v>
      </c>
    </row>
    <row r="88" spans="1:15" x14ac:dyDescent="0.25">
      <c r="A88" s="20"/>
      <c r="B88" s="20"/>
      <c r="C88" s="23" t="s">
        <v>134</v>
      </c>
      <c r="D88" s="12" t="s">
        <v>136</v>
      </c>
      <c r="E88" s="14">
        <v>2.99</v>
      </c>
      <c r="F88" s="14">
        <v>3.4</v>
      </c>
      <c r="G88" s="14">
        <v>6.1</v>
      </c>
      <c r="H88" s="8">
        <v>4.6100000000000003</v>
      </c>
      <c r="I88" s="8">
        <v>5.51</v>
      </c>
      <c r="J88" s="8">
        <v>2.87</v>
      </c>
      <c r="K88" s="14">
        <v>4.99</v>
      </c>
      <c r="L88" s="44">
        <v>2.2799999999999998</v>
      </c>
      <c r="M88" s="48">
        <f t="shared" si="7"/>
        <v>2.2799999999999998</v>
      </c>
      <c r="N88" s="48">
        <f t="shared" si="8"/>
        <v>6.1</v>
      </c>
      <c r="O88" s="42">
        <f t="shared" si="9"/>
        <v>1.6754385964912282</v>
      </c>
    </row>
    <row r="89" spans="1:15" x14ac:dyDescent="0.25">
      <c r="A89" s="11" t="s">
        <v>106</v>
      </c>
      <c r="B89" s="11" t="s">
        <v>107</v>
      </c>
      <c r="C89" s="23" t="s">
        <v>108</v>
      </c>
      <c r="D89" s="4" t="s">
        <v>109</v>
      </c>
      <c r="E89" s="14">
        <v>16.03</v>
      </c>
      <c r="F89" s="8">
        <v>16.88</v>
      </c>
      <c r="G89" s="8">
        <v>17.940000000000001</v>
      </c>
      <c r="H89" s="8">
        <v>16.649999999999999</v>
      </c>
      <c r="I89" s="14">
        <v>21.1</v>
      </c>
      <c r="J89" s="8">
        <v>17.649999999999999</v>
      </c>
      <c r="K89" s="8">
        <v>16.670000000000002</v>
      </c>
      <c r="L89" s="44">
        <v>15</v>
      </c>
      <c r="M89" s="48">
        <f t="shared" si="7"/>
        <v>15</v>
      </c>
      <c r="N89" s="48">
        <f t="shared" si="8"/>
        <v>21.1</v>
      </c>
      <c r="O89" s="42">
        <f t="shared" si="9"/>
        <v>0.40666666666666679</v>
      </c>
    </row>
    <row r="90" spans="1:15" x14ac:dyDescent="0.25">
      <c r="A90" s="17"/>
      <c r="B90" s="17"/>
      <c r="C90" s="23" t="s">
        <v>134</v>
      </c>
      <c r="D90" s="12" t="s">
        <v>135</v>
      </c>
      <c r="E90" s="14">
        <v>4.8</v>
      </c>
      <c r="F90" s="14">
        <v>5.14</v>
      </c>
      <c r="G90" s="14">
        <v>10.9</v>
      </c>
      <c r="H90" s="14">
        <v>9.3000000000000007</v>
      </c>
      <c r="I90" s="14">
        <v>9.5</v>
      </c>
      <c r="J90" s="8">
        <v>1.79</v>
      </c>
      <c r="K90" s="14">
        <v>9.3000000000000007</v>
      </c>
      <c r="L90" s="44">
        <v>2.48</v>
      </c>
      <c r="M90" s="48">
        <f t="shared" si="7"/>
        <v>1.79</v>
      </c>
      <c r="N90" s="48">
        <f t="shared" si="8"/>
        <v>10.9</v>
      </c>
      <c r="O90" s="42">
        <f t="shared" si="9"/>
        <v>5.0893854748603351</v>
      </c>
    </row>
    <row r="91" spans="1:15" x14ac:dyDescent="0.25">
      <c r="A91" s="11" t="s">
        <v>110</v>
      </c>
      <c r="B91" s="11" t="s">
        <v>111</v>
      </c>
      <c r="C91" s="6" t="s">
        <v>112</v>
      </c>
      <c r="D91" s="6" t="s">
        <v>65</v>
      </c>
      <c r="E91" s="9">
        <v>18.87</v>
      </c>
      <c r="F91" s="9">
        <v>19.87</v>
      </c>
      <c r="G91" s="40">
        <v>21</v>
      </c>
      <c r="H91" s="40">
        <v>19.600000000000001</v>
      </c>
      <c r="I91" s="9">
        <v>20.37</v>
      </c>
      <c r="J91" s="9">
        <v>20.28</v>
      </c>
      <c r="K91" s="9">
        <v>17.39</v>
      </c>
      <c r="L91" s="54">
        <v>18.7</v>
      </c>
      <c r="M91" s="48">
        <f t="shared" si="7"/>
        <v>17.39</v>
      </c>
      <c r="N91" s="48">
        <f t="shared" si="8"/>
        <v>21</v>
      </c>
      <c r="O91" s="42">
        <f t="shared" si="9"/>
        <v>0.20759056929269692</v>
      </c>
    </row>
    <row r="92" spans="1:15" x14ac:dyDescent="0.25">
      <c r="A92" s="17"/>
      <c r="B92" s="20"/>
      <c r="C92" s="4" t="s">
        <v>134</v>
      </c>
      <c r="D92" s="12" t="s">
        <v>136</v>
      </c>
      <c r="E92" s="14">
        <v>7.6</v>
      </c>
      <c r="F92" s="8">
        <v>7.22</v>
      </c>
      <c r="G92" s="14">
        <v>14.3</v>
      </c>
      <c r="H92" s="8">
        <v>8.56</v>
      </c>
      <c r="I92" s="8">
        <v>7.61</v>
      </c>
      <c r="J92" s="8">
        <v>6.34</v>
      </c>
      <c r="K92" s="14">
        <v>8.1</v>
      </c>
      <c r="L92" s="44">
        <v>5.98</v>
      </c>
      <c r="M92" s="48">
        <f t="shared" si="7"/>
        <v>5.98</v>
      </c>
      <c r="N92" s="48">
        <f t="shared" si="8"/>
        <v>14.3</v>
      </c>
      <c r="O92" s="42">
        <f t="shared" si="9"/>
        <v>1.3913043478260869</v>
      </c>
    </row>
    <row r="93" spans="1:15" x14ac:dyDescent="0.25">
      <c r="A93" s="11" t="s">
        <v>113</v>
      </c>
      <c r="B93" s="11" t="s">
        <v>115</v>
      </c>
      <c r="C93" s="19" t="s">
        <v>116</v>
      </c>
      <c r="D93" s="5" t="s">
        <v>71</v>
      </c>
      <c r="E93" s="41">
        <v>11.4</v>
      </c>
      <c r="F93" s="15">
        <v>11.99</v>
      </c>
      <c r="G93" s="41">
        <v>12.7</v>
      </c>
      <c r="H93" s="15">
        <v>11.84</v>
      </c>
      <c r="I93" s="15">
        <v>15.01</v>
      </c>
      <c r="J93" s="15">
        <v>12.56</v>
      </c>
      <c r="K93" s="15">
        <v>12.01</v>
      </c>
      <c r="L93" s="50">
        <v>10.48</v>
      </c>
      <c r="M93" s="48">
        <f t="shared" si="7"/>
        <v>10.48</v>
      </c>
      <c r="N93" s="48">
        <f t="shared" si="8"/>
        <v>15.01</v>
      </c>
      <c r="O93" s="42">
        <f t="shared" si="9"/>
        <v>0.43225190839694649</v>
      </c>
    </row>
    <row r="94" spans="1:15" x14ac:dyDescent="0.25">
      <c r="A94" s="10" t="s">
        <v>114</v>
      </c>
      <c r="B94" s="20"/>
      <c r="C94" s="22" t="s">
        <v>134</v>
      </c>
      <c r="D94" s="12" t="s">
        <v>135</v>
      </c>
      <c r="E94" s="14">
        <v>5.5</v>
      </c>
      <c r="F94" s="14">
        <v>4.4400000000000004</v>
      </c>
      <c r="G94" s="14">
        <v>7</v>
      </c>
      <c r="H94" s="8">
        <v>6.67</v>
      </c>
      <c r="I94" s="8">
        <v>6.94</v>
      </c>
      <c r="J94" s="8">
        <v>3.78</v>
      </c>
      <c r="K94" s="14">
        <v>4.99</v>
      </c>
      <c r="L94" s="44">
        <v>3.47</v>
      </c>
      <c r="M94" s="48">
        <f t="shared" si="7"/>
        <v>3.47</v>
      </c>
      <c r="N94" s="48">
        <f t="shared" si="8"/>
        <v>7</v>
      </c>
      <c r="O94" s="42">
        <f t="shared" si="9"/>
        <v>1.0172910662824206</v>
      </c>
    </row>
    <row r="95" spans="1:15" x14ac:dyDescent="0.25">
      <c r="A95" s="11" t="s">
        <v>117</v>
      </c>
      <c r="B95" s="11" t="s">
        <v>118</v>
      </c>
      <c r="C95" s="23" t="s">
        <v>119</v>
      </c>
      <c r="D95" s="4" t="s">
        <v>120</v>
      </c>
      <c r="E95" s="14">
        <v>7.6</v>
      </c>
      <c r="F95" s="14">
        <v>7.99</v>
      </c>
      <c r="G95" s="14">
        <v>9.1999999999999993</v>
      </c>
      <c r="H95" s="8">
        <v>9.19</v>
      </c>
      <c r="I95" s="14">
        <v>8.1999999999999993</v>
      </c>
      <c r="J95" s="14">
        <v>7.6</v>
      </c>
      <c r="K95" s="14">
        <v>8</v>
      </c>
      <c r="L95" s="44">
        <v>6.67</v>
      </c>
      <c r="M95" s="48">
        <f t="shared" si="7"/>
        <v>6.67</v>
      </c>
      <c r="N95" s="48">
        <f t="shared" si="8"/>
        <v>9.1999999999999993</v>
      </c>
      <c r="O95" s="42">
        <f t="shared" si="9"/>
        <v>0.37931034482758613</v>
      </c>
    </row>
    <row r="96" spans="1:15" x14ac:dyDescent="0.25">
      <c r="A96" s="17"/>
      <c r="B96" s="17"/>
      <c r="C96" s="23" t="s">
        <v>134</v>
      </c>
      <c r="D96" s="12" t="s">
        <v>135</v>
      </c>
      <c r="E96" s="14">
        <v>3.4</v>
      </c>
      <c r="F96" s="8">
        <v>3.22</v>
      </c>
      <c r="G96" s="8">
        <v>4.5</v>
      </c>
      <c r="H96" s="8">
        <v>4.0199999999999996</v>
      </c>
      <c r="I96" s="8" t="s">
        <v>141</v>
      </c>
      <c r="J96" s="8">
        <v>2.5499999999999998</v>
      </c>
      <c r="K96" s="8"/>
      <c r="L96" s="46">
        <v>2.83</v>
      </c>
      <c r="M96" s="48">
        <f t="shared" si="7"/>
        <v>2.5499999999999998</v>
      </c>
      <c r="N96" s="48">
        <f t="shared" si="8"/>
        <v>4.5</v>
      </c>
      <c r="O96" s="42">
        <f t="shared" si="9"/>
        <v>0.76470588235294135</v>
      </c>
    </row>
    <row r="97" spans="1:12" x14ac:dyDescent="0.25">
      <c r="E97" s="53">
        <f t="shared" ref="E97:L97" si="10">SUM(E61:E96)</f>
        <v>370.51000000000005</v>
      </c>
      <c r="F97" s="53">
        <f t="shared" si="10"/>
        <v>411.68000000000006</v>
      </c>
      <c r="G97" s="51">
        <f t="shared" si="10"/>
        <v>388.85</v>
      </c>
      <c r="H97" s="53">
        <f t="shared" si="10"/>
        <v>434.99999999999994</v>
      </c>
      <c r="I97" s="53">
        <f t="shared" si="10"/>
        <v>414.54</v>
      </c>
      <c r="J97" s="53">
        <f t="shared" si="10"/>
        <v>376.03000000000003</v>
      </c>
      <c r="K97" s="53">
        <f t="shared" si="10"/>
        <v>426.21000000000004</v>
      </c>
      <c r="L97" s="51">
        <f t="shared" si="10"/>
        <v>327.64999999999998</v>
      </c>
    </row>
    <row r="99" spans="1:12" x14ac:dyDescent="0.25">
      <c r="A99" s="39" t="s">
        <v>155</v>
      </c>
      <c r="C99" s="39" t="s">
        <v>143</v>
      </c>
      <c r="J99" t="s">
        <v>142</v>
      </c>
    </row>
    <row r="100" spans="1:12" x14ac:dyDescent="0.25">
      <c r="A100" s="39" t="s">
        <v>145</v>
      </c>
      <c r="C100" s="39" t="s">
        <v>144</v>
      </c>
    </row>
    <row r="101" spans="1:12" x14ac:dyDescent="0.25">
      <c r="A101" s="39" t="s">
        <v>146</v>
      </c>
    </row>
  </sheetData>
  <pageMargins left="0.39370078740157483" right="0.39370078740157483" top="0.39370078740157483" bottom="0.3937007874015748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pat-79207</dc:creator>
  <cp:lastModifiedBy>user</cp:lastModifiedBy>
  <cp:lastPrinted>2016-08-10T12:29:50Z</cp:lastPrinted>
  <dcterms:created xsi:type="dcterms:W3CDTF">2016-07-04T16:22:42Z</dcterms:created>
  <dcterms:modified xsi:type="dcterms:W3CDTF">2016-10-20T15:31:14Z</dcterms:modified>
</cp:coreProperties>
</file>