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<sst xmlns="http://schemas.openxmlformats.org/spreadsheetml/2006/main" count="237" uniqueCount="85">
  <si>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</si>
  <si>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</si>
  <si>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</si>
  <si>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</si>
  <si>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</si>
  <si>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</si>
  <si>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PESO/PC</t>
  </si>
  <si>
    <t>UNIT.</t>
  </si>
  <si>
    <t>1 KG</t>
  </si>
  <si>
    <t>500 GR</t>
  </si>
  <si>
    <t>1KG</t>
  </si>
  <si>
    <t>SUP.S.FRANCISCO</t>
  </si>
  <si>
    <t>SUP. PÉROLA</t>
  </si>
  <si>
    <t>MERC PARANA</t>
  </si>
  <si>
    <t>EXTRA HIPER</t>
  </si>
  <si>
    <t>ABV- SHOPPING</t>
  </si>
  <si>
    <t>TOTAL</t>
  </si>
  <si>
    <t>VARIAÇÃO</t>
  </si>
  <si>
    <t>MENOR</t>
  </si>
  <si>
    <t>MAIOR</t>
  </si>
  <si>
    <t>MÉDIA</t>
  </si>
  <si>
    <t>PANETONE</t>
  </si>
  <si>
    <t>PANETONE TRAD. CAIXA</t>
  </si>
  <si>
    <t>750 GR</t>
  </si>
  <si>
    <t>PANETONE CHOCOTONE</t>
  </si>
  <si>
    <t>PANETONE CHOC. LATA</t>
  </si>
  <si>
    <t>PANETONE DA CASA</t>
  </si>
  <si>
    <t>AVES</t>
  </si>
  <si>
    <t>PERU TEMPERADO</t>
  </si>
  <si>
    <t>CHESTER TEMPERADO</t>
  </si>
  <si>
    <t>FRANGO</t>
  </si>
  <si>
    <t>CARNE SUINA</t>
  </si>
  <si>
    <t>COSTELA</t>
  </si>
  <si>
    <t>PERNIL</t>
  </si>
  <si>
    <t>PRESUNTO TENDER</t>
  </si>
  <si>
    <t>CARNE BOVINA</t>
  </si>
  <si>
    <t>PICANHA</t>
  </si>
  <si>
    <t>FRALDINHA</t>
  </si>
  <si>
    <t>LAGARTO</t>
  </si>
  <si>
    <t>PEIXE</t>
  </si>
  <si>
    <t>BACALHAU  SAITH</t>
  </si>
  <si>
    <t>BACALHAU PORTO</t>
  </si>
  <si>
    <t>FRUTAS</t>
  </si>
  <si>
    <t>AMEIXAS SECA S/ CAROÇO</t>
  </si>
  <si>
    <t>UVA PASSAS ESCURA</t>
  </si>
  <si>
    <t>UVA PASSAS CLARA</t>
  </si>
  <si>
    <t>CASTANHA DO PARÁ C/ CASCA</t>
  </si>
  <si>
    <t>CASTANHA DE CAJU</t>
  </si>
  <si>
    <t>NOZES C/ CASCA</t>
  </si>
  <si>
    <t>FRUTAS CRISTALIZADAS</t>
  </si>
  <si>
    <t>DAMASCO SECO</t>
  </si>
  <si>
    <t>ENLATADOS</t>
  </si>
  <si>
    <t>LEITE CONDENSADO</t>
  </si>
  <si>
    <t>350 GR</t>
  </si>
  <si>
    <t>CREME DE LEITE</t>
  </si>
  <si>
    <t>BEBIDAS</t>
  </si>
  <si>
    <t>SIDRA TRAD. MAÇA</t>
  </si>
  <si>
    <t>660 ML</t>
  </si>
  <si>
    <t>SIDRA TRAD. MAÇA S/ ALCOOL</t>
  </si>
  <si>
    <t>FILTRADO DOCE</t>
  </si>
  <si>
    <t>VINHOS</t>
  </si>
  <si>
    <t>ALMADÉN MERLOT</t>
  </si>
  <si>
    <t>750 ML</t>
  </si>
  <si>
    <t>ALMADÉN RIESLING</t>
  </si>
  <si>
    <t>MARCUS JAMES CABERNET</t>
  </si>
  <si>
    <t>MARCUS JAMES RIESLING</t>
  </si>
  <si>
    <t>750ML</t>
  </si>
  <si>
    <t>SANTA HELENA CABERNET</t>
  </si>
  <si>
    <t>SANTA HELENA MERLOT</t>
  </si>
  <si>
    <t>CAMPO LARGO</t>
  </si>
  <si>
    <t>SANGUE DE BOI</t>
  </si>
  <si>
    <t>DO AVÔ</t>
  </si>
  <si>
    <t>JOTA PE</t>
  </si>
  <si>
    <t>GARRAFÃO</t>
  </si>
  <si>
    <t>4,600ML</t>
  </si>
  <si>
    <t>CHAPINHA</t>
  </si>
  <si>
    <t>ASSAI</t>
  </si>
  <si>
    <t>400 GR</t>
  </si>
  <si>
    <t>PANETONE LIGHT</t>
  </si>
  <si>
    <t>CASTANHA DO PARÁ S/ CASCA</t>
  </si>
  <si>
    <t>200 GR</t>
  </si>
  <si>
    <t>NOZES S/ CASCA</t>
  </si>
  <si>
    <t>COLETA DE PREÇOS - PRODUTOS NATALINOS, REALIZADA NO DIA  05 DE DEZEMBRO 2016</t>
  </si>
  <si>
    <t>COLETA DE PREÇOS - PRODUTOS NATALINOS, REALIZADA NO DIA 05 DE DEZEMBRO 2016</t>
  </si>
  <si>
    <t>ASSAÍ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</si>
</sst>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5" fillId="0" borderId="15" xfId="0" applyNumberFormat="1" applyFont="1" applyBorder="1" applyAlignment="1">
      <alignment horizontal="center" vertical="center" textRotation="90"/>
    </xf>
    <xf numFmtId="4" fontId="5" fillId="0" borderId="16" xfId="0" applyNumberFormat="1" applyFont="1" applyBorder="1" applyAlignment="1">
      <alignment horizontal="center" vertical="center" textRotation="90"/>
    </xf>
    <xf numFmtId="4" fontId="3" fillId="0" borderId="17" xfId="0" applyNumberFormat="1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7" xfId="0" applyNumberFormat="1" applyFont="1" applyFill="1" applyBorder="1" applyAlignment="1">
      <alignment horizontal="center" vertical="center"/>
    </xf>
    <xf numFmtId="4" fontId="3" fillId="32" borderId="2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left" vertical="center"/>
    </xf>
    <xf numFmtId="4" fontId="5" fillId="0" borderId="19" xfId="0" applyNumberFormat="1" applyFont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left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32" borderId="31" xfId="0" applyNumberFormat="1" applyFont="1" applyFill="1" applyBorder="1" applyAlignment="1">
      <alignment horizontal="center" vertical="center" wrapText="1"/>
    </xf>
    <xf numFmtId="4" fontId="3" fillId="32" borderId="31" xfId="0" applyNumberFormat="1" applyFont="1" applyFill="1" applyBorder="1" applyAlignment="1">
      <alignment horizontal="center" vertical="center"/>
    </xf>
    <xf numFmtId="4" fontId="3" fillId="32" borderId="32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left" vertical="center"/>
    </xf>
    <xf numFmtId="4" fontId="3" fillId="32" borderId="34" xfId="0" applyNumberFormat="1" applyFont="1" applyFill="1" applyBorder="1" applyAlignment="1">
      <alignment horizontal="center" vertical="center"/>
    </xf>
    <xf numFmtId="4" fontId="3" fillId="32" borderId="35" xfId="0" applyNumberFormat="1" applyFont="1" applyFill="1" applyBorder="1" applyAlignment="1">
      <alignment horizontal="center" vertical="center"/>
    </xf>
    <xf numFmtId="4" fontId="3" fillId="0" borderId="25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left" vertical="center"/>
    </xf>
    <xf numFmtId="4" fontId="3" fillId="0" borderId="37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center" vertical="center" textRotation="90"/>
    </xf>
    <xf numFmtId="4" fontId="5" fillId="0" borderId="38" xfId="0" applyNumberFormat="1" applyFont="1" applyBorder="1" applyAlignment="1">
      <alignment horizontal="center" vertical="center" textRotation="90"/>
    </xf>
    <xf numFmtId="4" fontId="2" fillId="0" borderId="39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59</xdr:row>
      <xdr:rowOff>161925</xdr:rowOff>
    </xdr:from>
    <xdr:to>
      <xdr:col>0</xdr:col>
      <xdr:colOff>790575</xdr:colOff>
      <xdr:row>59</xdr:row>
      <xdr:rowOff>981075</xdr:rowOff>
    </xdr:to>
    <xdr:pic>
      <xdr:nvPicPr>
        <xdr:cNvPr id="2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535025"/>
          <a:ext cx="714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="70" zoomScaleNormal="70" zoomScalePageLayoutView="0" workbookViewId="0" topLeftCell="A1">
      <selection activeCell="C11" sqref="C11"/>
    </sheetView>
  </sheetViews>
  <sheetFormatPr defaultColWidth="9.140625" defaultRowHeight="15"/>
  <cols>
    <col min="1" max="1" width="31.421875" style="0" customWidth="1"/>
    <col min="2" max="2" width="13.57421875" style="0" customWidth="1"/>
    <col min="3" max="12" width="11.7109375" style="0" customWidth="1"/>
    <col min="13" max="13" width="7.7109375" style="0" customWidth="1"/>
    <col min="14" max="15" width="8.28125" style="0" customWidth="1"/>
    <col min="16" max="16" width="10.00390625" style="0" customWidth="1"/>
    <col min="18" max="18" width="10.28125" style="0" bestFit="1" customWidth="1"/>
  </cols>
  <sheetData>
    <row r="1" spans="1:12" ht="30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23.25" customHeight="1" thickBot="1">
      <c r="A2" s="69" t="s">
        <v>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6" ht="122.25" customHeight="1" thickBot="1">
      <c r="A3" s="72" t="s">
        <v>1</v>
      </c>
      <c r="B3" s="73"/>
      <c r="C3" s="27" t="s">
        <v>2</v>
      </c>
      <c r="D3" s="26" t="s">
        <v>3</v>
      </c>
      <c r="E3" s="26" t="s">
        <v>4</v>
      </c>
      <c r="F3" s="65" t="s">
        <v>5</v>
      </c>
      <c r="G3" s="26" t="s">
        <v>11</v>
      </c>
      <c r="H3" s="26" t="s">
        <v>12</v>
      </c>
      <c r="I3" s="65" t="s">
        <v>15</v>
      </c>
      <c r="J3" s="64" t="s">
        <v>76</v>
      </c>
      <c r="K3" s="26" t="s">
        <v>13</v>
      </c>
      <c r="L3" s="26" t="s">
        <v>14</v>
      </c>
      <c r="M3" s="37" t="s">
        <v>18</v>
      </c>
      <c r="N3" s="37" t="s">
        <v>19</v>
      </c>
      <c r="O3" s="37" t="s">
        <v>20</v>
      </c>
      <c r="P3" s="45" t="s">
        <v>17</v>
      </c>
    </row>
    <row r="4" spans="1:16" ht="15.75" thickBot="1">
      <c r="A4" s="7" t="s">
        <v>21</v>
      </c>
      <c r="B4" s="8" t="s">
        <v>6</v>
      </c>
      <c r="C4" s="9" t="s">
        <v>7</v>
      </c>
      <c r="D4" s="9" t="s">
        <v>7</v>
      </c>
      <c r="E4" s="9" t="s">
        <v>7</v>
      </c>
      <c r="F4" s="8" t="s">
        <v>7</v>
      </c>
      <c r="G4" s="34" t="s">
        <v>7</v>
      </c>
      <c r="H4" s="9" t="s">
        <v>7</v>
      </c>
      <c r="I4" s="10" t="s">
        <v>7</v>
      </c>
      <c r="J4" s="9" t="s">
        <v>7</v>
      </c>
      <c r="K4" s="9" t="s">
        <v>7</v>
      </c>
      <c r="L4" s="10" t="s">
        <v>7</v>
      </c>
      <c r="N4" s="46"/>
      <c r="O4" s="46"/>
      <c r="P4" s="46"/>
    </row>
    <row r="5" spans="1:18" ht="15">
      <c r="A5" s="28" t="s">
        <v>22</v>
      </c>
      <c r="B5" s="29" t="s">
        <v>9</v>
      </c>
      <c r="C5" s="38">
        <v>14.5</v>
      </c>
      <c r="D5" s="38">
        <v>17.42</v>
      </c>
      <c r="E5" s="38">
        <v>13.48</v>
      </c>
      <c r="F5" s="38">
        <v>26.5</v>
      </c>
      <c r="G5" s="38">
        <v>14.98</v>
      </c>
      <c r="H5" s="38"/>
      <c r="I5" s="38">
        <v>15.8</v>
      </c>
      <c r="J5" s="38">
        <v>14.9</v>
      </c>
      <c r="K5" s="38"/>
      <c r="L5" s="39">
        <v>16.98</v>
      </c>
      <c r="M5" s="4">
        <f aca="true" t="shared" si="0" ref="M5:M12">MINA(C5:L5)</f>
        <v>13.48</v>
      </c>
      <c r="N5" s="4">
        <f aca="true" t="shared" si="1" ref="N5:N12">MAXA(C5:L5)</f>
        <v>26.5</v>
      </c>
      <c r="O5" s="4">
        <f aca="true" t="shared" si="2" ref="O5:O11">_xlfn.AVERAGEIF(C5:L5,"&gt;0")</f>
        <v>16.82</v>
      </c>
      <c r="P5" s="24">
        <f aca="true" t="shared" si="3" ref="P5:P11">(N5/M5)-1</f>
        <v>0.9658753709198813</v>
      </c>
      <c r="R5" s="4"/>
    </row>
    <row r="6" spans="1:16" s="25" customFormat="1" ht="15">
      <c r="A6" s="30" t="s">
        <v>22</v>
      </c>
      <c r="B6" s="2" t="s">
        <v>77</v>
      </c>
      <c r="C6" s="40">
        <v>5.79</v>
      </c>
      <c r="D6" s="40">
        <v>11.24</v>
      </c>
      <c r="E6" s="40">
        <v>9.65</v>
      </c>
      <c r="F6" s="40"/>
      <c r="G6" s="40">
        <v>4.99</v>
      </c>
      <c r="H6" s="40">
        <v>6.95</v>
      </c>
      <c r="I6" s="40">
        <v>5.99</v>
      </c>
      <c r="J6" s="40">
        <v>6.75</v>
      </c>
      <c r="K6" s="40">
        <v>9.99</v>
      </c>
      <c r="L6" s="41">
        <v>12.39</v>
      </c>
      <c r="M6" s="4">
        <f t="shared" si="0"/>
        <v>4.99</v>
      </c>
      <c r="N6" s="4">
        <f t="shared" si="1"/>
        <v>12.39</v>
      </c>
      <c r="O6" s="4">
        <f t="shared" si="2"/>
        <v>8.193333333333335</v>
      </c>
      <c r="P6" s="24">
        <f t="shared" si="3"/>
        <v>1.4829659318637276</v>
      </c>
    </row>
    <row r="7" spans="1:16" ht="15">
      <c r="A7" s="30" t="s">
        <v>22</v>
      </c>
      <c r="B7" s="2" t="s">
        <v>8</v>
      </c>
      <c r="C7" s="40">
        <v>30.9</v>
      </c>
      <c r="D7" s="40">
        <v>40.89</v>
      </c>
      <c r="E7" s="40"/>
      <c r="F7" s="40"/>
      <c r="G7" s="40"/>
      <c r="H7" s="40"/>
      <c r="I7" s="40">
        <v>26.9</v>
      </c>
      <c r="J7" s="40">
        <v>29.9</v>
      </c>
      <c r="K7" s="40"/>
      <c r="L7" s="41"/>
      <c r="M7" s="4">
        <f t="shared" si="0"/>
        <v>26.9</v>
      </c>
      <c r="N7" s="4">
        <f t="shared" si="1"/>
        <v>40.89</v>
      </c>
      <c r="O7" s="4">
        <f t="shared" si="2"/>
        <v>32.1475</v>
      </c>
      <c r="P7" s="24">
        <f t="shared" si="3"/>
        <v>0.5200743494423792</v>
      </c>
    </row>
    <row r="8" spans="1:16" ht="15">
      <c r="A8" s="30" t="s">
        <v>24</v>
      </c>
      <c r="B8" s="2" t="s">
        <v>9</v>
      </c>
      <c r="C8" s="40">
        <v>14.5</v>
      </c>
      <c r="D8" s="40">
        <v>17.42</v>
      </c>
      <c r="E8" s="40">
        <v>11.5</v>
      </c>
      <c r="F8" s="40"/>
      <c r="G8" s="40">
        <v>15.98</v>
      </c>
      <c r="H8" s="40"/>
      <c r="I8" s="40">
        <v>15.8</v>
      </c>
      <c r="J8" s="40">
        <v>14.9</v>
      </c>
      <c r="K8" s="40"/>
      <c r="L8" s="41">
        <v>16.98</v>
      </c>
      <c r="M8" s="4">
        <f t="shared" si="0"/>
        <v>11.5</v>
      </c>
      <c r="N8" s="4">
        <f t="shared" si="1"/>
        <v>17.42</v>
      </c>
      <c r="O8" s="4">
        <f t="shared" si="2"/>
        <v>15.297142857142859</v>
      </c>
      <c r="P8" s="24">
        <f t="shared" si="3"/>
        <v>0.5147826086956524</v>
      </c>
    </row>
    <row r="9" spans="1:16" ht="15">
      <c r="A9" s="30" t="s">
        <v>24</v>
      </c>
      <c r="B9" s="2" t="s">
        <v>77</v>
      </c>
      <c r="C9" s="40">
        <v>5.79</v>
      </c>
      <c r="D9" s="40">
        <v>11.24</v>
      </c>
      <c r="E9" s="40">
        <v>9.65</v>
      </c>
      <c r="F9" s="40"/>
      <c r="G9" s="40">
        <v>4.99</v>
      </c>
      <c r="H9" s="40"/>
      <c r="I9" s="40">
        <v>5.99</v>
      </c>
      <c r="J9" s="40">
        <v>6.75</v>
      </c>
      <c r="K9" s="40">
        <v>9.99</v>
      </c>
      <c r="L9" s="41">
        <v>9.68</v>
      </c>
      <c r="M9" s="4">
        <f t="shared" si="0"/>
        <v>4.99</v>
      </c>
      <c r="N9" s="4">
        <f t="shared" si="1"/>
        <v>11.24</v>
      </c>
      <c r="O9" s="4">
        <f t="shared" si="2"/>
        <v>8.010000000000002</v>
      </c>
      <c r="P9" s="24">
        <f t="shared" si="3"/>
        <v>1.25250501002004</v>
      </c>
    </row>
    <row r="10" spans="1:16" ht="15">
      <c r="A10" s="30" t="s">
        <v>25</v>
      </c>
      <c r="B10" s="2" t="s">
        <v>23</v>
      </c>
      <c r="C10" s="40">
        <v>30.9</v>
      </c>
      <c r="D10" s="40"/>
      <c r="E10" s="40"/>
      <c r="F10" s="40"/>
      <c r="G10" s="40"/>
      <c r="H10" s="40"/>
      <c r="I10" s="40"/>
      <c r="J10" s="40">
        <v>35.9</v>
      </c>
      <c r="K10" s="40"/>
      <c r="L10" s="41"/>
      <c r="M10" s="4">
        <f t="shared" si="0"/>
        <v>30.9</v>
      </c>
      <c r="N10" s="4">
        <f t="shared" si="1"/>
        <v>35.9</v>
      </c>
      <c r="O10" s="4">
        <f t="shared" si="2"/>
        <v>33.4</v>
      </c>
      <c r="P10" s="24">
        <f t="shared" si="3"/>
        <v>0.1618122977346279</v>
      </c>
    </row>
    <row r="11" spans="1:16" ht="15">
      <c r="A11" s="30" t="s">
        <v>26</v>
      </c>
      <c r="B11" s="2" t="s">
        <v>9</v>
      </c>
      <c r="C11" s="40">
        <v>4.99</v>
      </c>
      <c r="D11" s="40">
        <v>8.45</v>
      </c>
      <c r="E11" s="40">
        <v>7.99</v>
      </c>
      <c r="F11" s="40"/>
      <c r="G11" s="40">
        <v>4.99</v>
      </c>
      <c r="H11" s="40">
        <v>5.29</v>
      </c>
      <c r="I11" s="40"/>
      <c r="J11" s="40"/>
      <c r="K11" s="40">
        <v>19.49</v>
      </c>
      <c r="L11" s="41"/>
      <c r="M11" s="4">
        <f t="shared" si="0"/>
        <v>4.99</v>
      </c>
      <c r="N11" s="4">
        <f t="shared" si="1"/>
        <v>19.49</v>
      </c>
      <c r="O11" s="4">
        <f t="shared" si="2"/>
        <v>8.533333333333333</v>
      </c>
      <c r="P11" s="24">
        <f t="shared" si="3"/>
        <v>2.9058116232464926</v>
      </c>
    </row>
    <row r="12" spans="1:16" ht="15.75" thickBot="1">
      <c r="A12" s="30" t="s">
        <v>78</v>
      </c>
      <c r="B12" s="2" t="s">
        <v>9</v>
      </c>
      <c r="C12" s="40">
        <v>17.3</v>
      </c>
      <c r="D12" s="40"/>
      <c r="E12" s="40"/>
      <c r="F12" s="40"/>
      <c r="G12" s="40"/>
      <c r="H12" s="40"/>
      <c r="I12" s="40"/>
      <c r="J12" s="40">
        <v>18.5</v>
      </c>
      <c r="K12" s="40"/>
      <c r="L12" s="41"/>
      <c r="M12" s="4">
        <f t="shared" si="0"/>
        <v>17.3</v>
      </c>
      <c r="N12" s="4">
        <f t="shared" si="1"/>
        <v>18.5</v>
      </c>
      <c r="O12" s="4">
        <f>_xlfn.AVERAGEIF(C12:L12,"&gt;0")</f>
        <v>17.9</v>
      </c>
      <c r="P12" s="24">
        <f>(N12/M12)-1</f>
        <v>0.06936416184971095</v>
      </c>
    </row>
    <row r="13" spans="1:16" ht="15.75" thickBot="1">
      <c r="A13" s="47" t="s">
        <v>27</v>
      </c>
      <c r="B13" s="8" t="s">
        <v>6</v>
      </c>
      <c r="C13" s="9" t="s">
        <v>7</v>
      </c>
      <c r="D13" s="9" t="s">
        <v>7</v>
      </c>
      <c r="E13" s="9" t="s">
        <v>7</v>
      </c>
      <c r="F13" s="8" t="s">
        <v>7</v>
      </c>
      <c r="G13" s="34" t="s">
        <v>7</v>
      </c>
      <c r="H13" s="9" t="s">
        <v>7</v>
      </c>
      <c r="I13" s="10" t="s">
        <v>7</v>
      </c>
      <c r="J13" s="9" t="s">
        <v>7</v>
      </c>
      <c r="K13" s="9" t="s">
        <v>7</v>
      </c>
      <c r="L13" s="10" t="s">
        <v>7</v>
      </c>
      <c r="M13" s="4"/>
      <c r="N13" s="4"/>
      <c r="O13" s="4"/>
      <c r="P13" s="24"/>
    </row>
    <row r="14" spans="1:16" ht="15">
      <c r="A14" s="30" t="s">
        <v>28</v>
      </c>
      <c r="B14" s="2" t="s">
        <v>10</v>
      </c>
      <c r="C14" s="40">
        <v>14.48</v>
      </c>
      <c r="D14" s="40"/>
      <c r="E14" s="40"/>
      <c r="F14" s="40"/>
      <c r="G14" s="40">
        <v>14.48</v>
      </c>
      <c r="H14" s="40">
        <v>15.99</v>
      </c>
      <c r="I14" s="40">
        <v>14.98</v>
      </c>
      <c r="J14" s="40">
        <v>14.98</v>
      </c>
      <c r="K14" s="40">
        <v>16.99</v>
      </c>
      <c r="L14" s="41">
        <v>14.48</v>
      </c>
      <c r="M14" s="4">
        <f>MINA(C14:L14)</f>
        <v>14.48</v>
      </c>
      <c r="N14" s="4">
        <f>MAXA(C14:L14)</f>
        <v>16.99</v>
      </c>
      <c r="O14" s="4">
        <f>_xlfn.AVERAGEIF(C14:L14,"&gt;0")</f>
        <v>15.19714285714286</v>
      </c>
      <c r="P14" s="24">
        <f aca="true" t="shared" si="4" ref="P14:P31">(N14/M14)-1</f>
        <v>0.173342541436464</v>
      </c>
    </row>
    <row r="15" spans="1:16" ht="15">
      <c r="A15" s="31" t="s">
        <v>29</v>
      </c>
      <c r="B15" s="3" t="s">
        <v>8</v>
      </c>
      <c r="C15" s="42">
        <v>15.48</v>
      </c>
      <c r="D15" s="40"/>
      <c r="E15" s="40"/>
      <c r="F15" s="40"/>
      <c r="G15" s="40">
        <v>15.48</v>
      </c>
      <c r="H15" s="40">
        <v>17.9</v>
      </c>
      <c r="I15" s="40">
        <v>15.48</v>
      </c>
      <c r="J15" s="40">
        <v>15.48</v>
      </c>
      <c r="K15" s="40">
        <v>20.99</v>
      </c>
      <c r="L15" s="41">
        <v>15.48</v>
      </c>
      <c r="M15" s="4">
        <f>MINA(C15:L15)</f>
        <v>15.48</v>
      </c>
      <c r="N15" s="4">
        <f>MAXA(C15:L15)</f>
        <v>20.99</v>
      </c>
      <c r="O15" s="4">
        <f>_xlfn.AVERAGEIF(C15:L15,"&gt;0")</f>
        <v>16.612857142857145</v>
      </c>
      <c r="P15" s="24">
        <f t="shared" si="4"/>
        <v>0.35594315245478025</v>
      </c>
    </row>
    <row r="16" spans="1:16" ht="15">
      <c r="A16" s="30" t="s">
        <v>30</v>
      </c>
      <c r="B16" s="3" t="s">
        <v>8</v>
      </c>
      <c r="C16" s="42">
        <v>5.19</v>
      </c>
      <c r="D16" s="40">
        <v>7.43</v>
      </c>
      <c r="E16" s="40">
        <v>6.45</v>
      </c>
      <c r="F16" s="40">
        <v>5.48</v>
      </c>
      <c r="G16" s="40">
        <v>4.87</v>
      </c>
      <c r="H16" s="40">
        <v>4.95</v>
      </c>
      <c r="I16" s="40">
        <v>5.99</v>
      </c>
      <c r="J16" s="40">
        <v>4.99</v>
      </c>
      <c r="K16" s="40">
        <v>7.89</v>
      </c>
      <c r="L16" s="41">
        <v>7.95</v>
      </c>
      <c r="M16" s="4">
        <f>MINA(C16:L16)</f>
        <v>4.87</v>
      </c>
      <c r="N16" s="4">
        <f>MAXA(C16:L16)</f>
        <v>7.95</v>
      </c>
      <c r="O16" s="4">
        <f>_xlfn.AVERAGEIF(C16:L16,"&gt;0")</f>
        <v>6.1190000000000015</v>
      </c>
      <c r="P16" s="24">
        <f t="shared" si="4"/>
        <v>0.6324435318275154</v>
      </c>
    </row>
    <row r="17" spans="1:16" ht="15.75" thickBot="1">
      <c r="A17" s="47" t="s">
        <v>31</v>
      </c>
      <c r="B17" s="8" t="s">
        <v>6</v>
      </c>
      <c r="C17" s="9" t="s">
        <v>7</v>
      </c>
      <c r="D17" s="9" t="s">
        <v>7</v>
      </c>
      <c r="E17" s="9" t="s">
        <v>7</v>
      </c>
      <c r="F17" s="8" t="s">
        <v>7</v>
      </c>
      <c r="G17" s="60" t="s">
        <v>7</v>
      </c>
      <c r="H17" s="59" t="s">
        <v>7</v>
      </c>
      <c r="I17" s="10" t="s">
        <v>7</v>
      </c>
      <c r="J17" s="9" t="s">
        <v>7</v>
      </c>
      <c r="K17" s="9" t="s">
        <v>7</v>
      </c>
      <c r="L17" s="10" t="s">
        <v>7</v>
      </c>
      <c r="M17" s="4"/>
      <c r="N17" s="4"/>
      <c r="O17" s="4"/>
      <c r="P17" s="24"/>
    </row>
    <row r="18" spans="1:16" ht="15">
      <c r="A18" s="31" t="s">
        <v>32</v>
      </c>
      <c r="B18" s="3" t="s">
        <v>8</v>
      </c>
      <c r="C18" s="42">
        <v>14.28</v>
      </c>
      <c r="D18" s="40">
        <v>13.9</v>
      </c>
      <c r="E18" s="40">
        <v>11.98</v>
      </c>
      <c r="F18" s="40">
        <v>9.3</v>
      </c>
      <c r="G18" s="40">
        <v>18.9</v>
      </c>
      <c r="H18" s="40">
        <v>12.99</v>
      </c>
      <c r="I18" s="40">
        <v>12.9</v>
      </c>
      <c r="J18" s="40">
        <v>10.95</v>
      </c>
      <c r="K18" s="40">
        <v>10.49</v>
      </c>
      <c r="L18" s="41">
        <v>19.39</v>
      </c>
      <c r="M18" s="4">
        <f>MINA(C18:L18)</f>
        <v>9.3</v>
      </c>
      <c r="N18" s="4">
        <f>MAXA(C18:L18)</f>
        <v>19.39</v>
      </c>
      <c r="O18" s="4">
        <f>_xlfn.AVERAGEIF(C18:L18,"&gt;0")</f>
        <v>13.508</v>
      </c>
      <c r="P18" s="24">
        <f t="shared" si="4"/>
        <v>1.0849462365591398</v>
      </c>
    </row>
    <row r="19" spans="1:16" ht="15">
      <c r="A19" s="31" t="s">
        <v>33</v>
      </c>
      <c r="B19" s="3" t="s">
        <v>8</v>
      </c>
      <c r="C19" s="42">
        <v>9.9</v>
      </c>
      <c r="D19" s="40">
        <v>9.9</v>
      </c>
      <c r="E19" s="40">
        <v>9.98</v>
      </c>
      <c r="F19" s="40">
        <v>9.3</v>
      </c>
      <c r="G19" s="40">
        <v>8.99</v>
      </c>
      <c r="H19" s="40">
        <v>11.99</v>
      </c>
      <c r="I19" s="40">
        <v>9.9</v>
      </c>
      <c r="J19" s="40">
        <v>9.95</v>
      </c>
      <c r="K19" s="40">
        <v>9.99</v>
      </c>
      <c r="L19" s="41">
        <v>12.95</v>
      </c>
      <c r="M19" s="4">
        <f>MINA(C19:L19)</f>
        <v>8.99</v>
      </c>
      <c r="N19" s="4">
        <f>MAXA(C19:L19)</f>
        <v>12.95</v>
      </c>
      <c r="O19" s="4">
        <f>_xlfn.AVERAGEIF(C19:L19,"&gt;0")</f>
        <v>10.285</v>
      </c>
      <c r="P19" s="24">
        <f t="shared" si="4"/>
        <v>0.4404894327030031</v>
      </c>
    </row>
    <row r="20" spans="1:16" ht="15.75" thickBot="1">
      <c r="A20" s="30" t="s">
        <v>34</v>
      </c>
      <c r="B20" s="2" t="s">
        <v>8</v>
      </c>
      <c r="C20" s="40">
        <v>39.9</v>
      </c>
      <c r="D20" s="40"/>
      <c r="E20" s="40"/>
      <c r="F20" s="40">
        <v>19.9</v>
      </c>
      <c r="G20" s="40">
        <v>42.9</v>
      </c>
      <c r="H20" s="40"/>
      <c r="I20" s="40">
        <v>39.9</v>
      </c>
      <c r="J20" s="40"/>
      <c r="K20" s="40"/>
      <c r="L20" s="41"/>
      <c r="M20" s="4">
        <f>MINA(C20:L20)</f>
        <v>19.9</v>
      </c>
      <c r="N20" s="4">
        <f>MAXA(C20:L20)</f>
        <v>42.9</v>
      </c>
      <c r="O20" s="4">
        <f>_xlfn.AVERAGEIF(C20:L20,"&gt;0")</f>
        <v>35.65</v>
      </c>
      <c r="P20" s="24">
        <f t="shared" si="4"/>
        <v>1.1557788944723617</v>
      </c>
    </row>
    <row r="21" spans="1:16" ht="15.75" thickBot="1">
      <c r="A21" s="47" t="s">
        <v>35</v>
      </c>
      <c r="B21" s="8" t="s">
        <v>6</v>
      </c>
      <c r="C21" s="9" t="s">
        <v>7</v>
      </c>
      <c r="D21" s="9" t="s">
        <v>7</v>
      </c>
      <c r="E21" s="9" t="s">
        <v>7</v>
      </c>
      <c r="F21" s="8" t="s">
        <v>7</v>
      </c>
      <c r="G21" s="34" t="s">
        <v>7</v>
      </c>
      <c r="H21" s="9" t="s">
        <v>7</v>
      </c>
      <c r="I21" s="10" t="s">
        <v>7</v>
      </c>
      <c r="J21" s="9" t="s">
        <v>7</v>
      </c>
      <c r="K21" s="9" t="s">
        <v>7</v>
      </c>
      <c r="L21" s="10" t="s">
        <v>7</v>
      </c>
      <c r="M21" s="4"/>
      <c r="N21" s="4"/>
      <c r="O21" s="4"/>
      <c r="P21" s="24"/>
    </row>
    <row r="22" spans="1:16" ht="15">
      <c r="A22" s="30" t="s">
        <v>36</v>
      </c>
      <c r="B22" s="2" t="s">
        <v>8</v>
      </c>
      <c r="C22" s="40">
        <v>37.8</v>
      </c>
      <c r="D22" s="40">
        <v>36.9</v>
      </c>
      <c r="E22" s="40">
        <v>34.9</v>
      </c>
      <c r="F22" s="40">
        <v>31</v>
      </c>
      <c r="G22" s="40">
        <v>35.99</v>
      </c>
      <c r="H22" s="40">
        <v>37.9</v>
      </c>
      <c r="I22" s="40">
        <v>34.9</v>
      </c>
      <c r="J22" s="40">
        <v>24.95</v>
      </c>
      <c r="K22" s="40">
        <v>26.99</v>
      </c>
      <c r="L22" s="41">
        <v>34.9</v>
      </c>
      <c r="M22" s="4">
        <f>MINA(C22:L22)</f>
        <v>24.95</v>
      </c>
      <c r="N22" s="4">
        <f>MAXA(C22:L22)</f>
        <v>37.9</v>
      </c>
      <c r="O22" s="4">
        <f>_xlfn.AVERAGEIF(C22:L22,"&gt;0")</f>
        <v>33.623000000000005</v>
      </c>
      <c r="P22" s="24">
        <f t="shared" si="4"/>
        <v>0.5190380761523046</v>
      </c>
    </row>
    <row r="23" spans="1:16" ht="15">
      <c r="A23" s="31" t="s">
        <v>37</v>
      </c>
      <c r="B23" s="3" t="s">
        <v>8</v>
      </c>
      <c r="C23" s="42">
        <v>19.4</v>
      </c>
      <c r="D23" s="40">
        <v>23.9</v>
      </c>
      <c r="E23" s="40">
        <v>19.9</v>
      </c>
      <c r="F23" s="40">
        <v>21.5</v>
      </c>
      <c r="G23" s="40">
        <v>19.98</v>
      </c>
      <c r="H23" s="40">
        <v>21.5</v>
      </c>
      <c r="I23" s="40">
        <v>19.9</v>
      </c>
      <c r="J23" s="40">
        <v>16.95</v>
      </c>
      <c r="K23" s="40">
        <v>18.99</v>
      </c>
      <c r="L23" s="41">
        <v>18.9</v>
      </c>
      <c r="M23" s="4">
        <f>MINA(C23:L23)</f>
        <v>16.95</v>
      </c>
      <c r="N23" s="4">
        <f>MAXA(C23:L23)</f>
        <v>23.9</v>
      </c>
      <c r="O23" s="4">
        <f>_xlfn.AVERAGEIF(C23:L23,"&gt;0")</f>
        <v>20.092</v>
      </c>
      <c r="P23" s="24">
        <f t="shared" si="4"/>
        <v>0.41002949852507364</v>
      </c>
    </row>
    <row r="24" spans="1:16" ht="15">
      <c r="A24" s="31" t="s">
        <v>32</v>
      </c>
      <c r="B24" s="3" t="s">
        <v>8</v>
      </c>
      <c r="C24" s="42"/>
      <c r="D24" s="40">
        <v>14.8</v>
      </c>
      <c r="E24" s="40">
        <v>11.8</v>
      </c>
      <c r="F24" s="40">
        <v>10.9</v>
      </c>
      <c r="G24" s="40">
        <v>11.59</v>
      </c>
      <c r="H24" s="40">
        <v>12.5</v>
      </c>
      <c r="I24" s="40">
        <v>11.9</v>
      </c>
      <c r="J24" s="40"/>
      <c r="K24" s="40">
        <v>10.99</v>
      </c>
      <c r="L24" s="41">
        <v>11.9</v>
      </c>
      <c r="M24" s="4">
        <f>MINA(C24:L24)</f>
        <v>10.9</v>
      </c>
      <c r="N24" s="4">
        <f>MAXA(C24:L24)</f>
        <v>14.8</v>
      </c>
      <c r="O24" s="4">
        <f>_xlfn.AVERAGEIF(C24:L24,"&gt;0")</f>
        <v>12.047500000000001</v>
      </c>
      <c r="P24" s="24">
        <f t="shared" si="4"/>
        <v>0.35779816513761475</v>
      </c>
    </row>
    <row r="25" spans="1:16" ht="15.75" thickBot="1">
      <c r="A25" s="31" t="s">
        <v>38</v>
      </c>
      <c r="B25" s="3" t="s">
        <v>8</v>
      </c>
      <c r="C25" s="42">
        <v>16.9</v>
      </c>
      <c r="D25" s="40">
        <v>20.4</v>
      </c>
      <c r="E25" s="40"/>
      <c r="F25" s="40">
        <v>19.7</v>
      </c>
      <c r="G25" s="40">
        <v>21.83</v>
      </c>
      <c r="H25" s="40">
        <v>22.9</v>
      </c>
      <c r="I25" s="40">
        <v>19.9</v>
      </c>
      <c r="J25" s="40">
        <v>16.95</v>
      </c>
      <c r="K25" s="40">
        <v>13.89</v>
      </c>
      <c r="L25" s="41">
        <v>26.56</v>
      </c>
      <c r="M25" s="4">
        <f>MINA(C25:L25)</f>
        <v>13.89</v>
      </c>
      <c r="N25" s="4">
        <f>MAXA(C25:L25)</f>
        <v>26.56</v>
      </c>
      <c r="O25" s="4">
        <f>_xlfn.AVERAGEIF(C25:L25,"&gt;0")</f>
        <v>19.89222222222222</v>
      </c>
      <c r="P25" s="24">
        <f t="shared" si="4"/>
        <v>0.9121670266378687</v>
      </c>
    </row>
    <row r="26" spans="1:16" ht="15.75" thickBot="1">
      <c r="A26" s="48" t="s">
        <v>39</v>
      </c>
      <c r="B26" s="8" t="s">
        <v>6</v>
      </c>
      <c r="C26" s="9" t="s">
        <v>7</v>
      </c>
      <c r="D26" s="9" t="s">
        <v>7</v>
      </c>
      <c r="E26" s="9" t="s">
        <v>7</v>
      </c>
      <c r="F26" s="8" t="s">
        <v>7</v>
      </c>
      <c r="G26" s="34" t="s">
        <v>7</v>
      </c>
      <c r="H26" s="9" t="s">
        <v>7</v>
      </c>
      <c r="I26" s="10" t="s">
        <v>7</v>
      </c>
      <c r="J26" s="9" t="s">
        <v>7</v>
      </c>
      <c r="K26" s="9" t="s">
        <v>7</v>
      </c>
      <c r="L26" s="10" t="s">
        <v>7</v>
      </c>
      <c r="M26" s="4"/>
      <c r="N26" s="4"/>
      <c r="O26" s="4"/>
      <c r="P26" s="24"/>
    </row>
    <row r="27" spans="1:16" ht="15">
      <c r="A27" s="31" t="s">
        <v>40</v>
      </c>
      <c r="B27" s="3" t="s">
        <v>8</v>
      </c>
      <c r="C27" s="42"/>
      <c r="D27" s="40"/>
      <c r="E27" s="40"/>
      <c r="F27" s="40"/>
      <c r="G27" s="42">
        <v>29.9</v>
      </c>
      <c r="H27" s="40">
        <v>62.9</v>
      </c>
      <c r="I27" s="40"/>
      <c r="J27" s="40"/>
      <c r="K27" s="40"/>
      <c r="L27" s="41"/>
      <c r="M27" s="4">
        <f>MINA(C27:L27)</f>
        <v>29.9</v>
      </c>
      <c r="N27" s="4">
        <f>MAXA(C27:L27)</f>
        <v>62.9</v>
      </c>
      <c r="O27" s="4">
        <f>_xlfn.AVERAGEIF(C27:L27,"&gt;0")</f>
        <v>46.4</v>
      </c>
      <c r="P27" s="24">
        <f t="shared" si="4"/>
        <v>1.1036789297658864</v>
      </c>
    </row>
    <row r="28" spans="1:16" ht="15.75" thickBot="1">
      <c r="A28" s="31" t="s">
        <v>41</v>
      </c>
      <c r="B28" s="3" t="s">
        <v>8</v>
      </c>
      <c r="C28" s="42"/>
      <c r="D28" s="40"/>
      <c r="E28" s="40"/>
      <c r="F28" s="40"/>
      <c r="G28" s="40">
        <v>49.9</v>
      </c>
      <c r="H28" s="40"/>
      <c r="I28" s="40"/>
      <c r="J28" s="40">
        <v>60.35</v>
      </c>
      <c r="K28" s="40"/>
      <c r="L28" s="41">
        <v>69.99</v>
      </c>
      <c r="M28" s="4">
        <f>MINA(C28:L28)</f>
        <v>49.9</v>
      </c>
      <c r="N28" s="4">
        <f>MAXA(C28:L28)</f>
        <v>69.99</v>
      </c>
      <c r="O28" s="4">
        <f>_xlfn.AVERAGEIF(C28:L28,"&gt;0")</f>
        <v>60.080000000000005</v>
      </c>
      <c r="P28" s="24">
        <f t="shared" si="4"/>
        <v>0.4026052104208415</v>
      </c>
    </row>
    <row r="29" spans="1:16" ht="18.75" customHeight="1" thickBot="1">
      <c r="A29" s="48" t="s">
        <v>42</v>
      </c>
      <c r="B29" s="8" t="s">
        <v>6</v>
      </c>
      <c r="C29" s="9" t="s">
        <v>7</v>
      </c>
      <c r="D29" s="9" t="s">
        <v>7</v>
      </c>
      <c r="E29" s="9" t="s">
        <v>7</v>
      </c>
      <c r="F29" s="8" t="s">
        <v>7</v>
      </c>
      <c r="G29" s="34" t="s">
        <v>7</v>
      </c>
      <c r="H29" s="9" t="s">
        <v>7</v>
      </c>
      <c r="I29" s="10" t="s">
        <v>7</v>
      </c>
      <c r="J29" s="9" t="s">
        <v>7</v>
      </c>
      <c r="K29" s="9" t="s">
        <v>7</v>
      </c>
      <c r="L29" s="10" t="s">
        <v>7</v>
      </c>
      <c r="M29" s="4"/>
      <c r="N29" s="4"/>
      <c r="O29" s="4"/>
      <c r="P29" s="24"/>
    </row>
    <row r="30" spans="1:16" ht="15">
      <c r="A30" s="49" t="s">
        <v>43</v>
      </c>
      <c r="B30" s="50" t="s">
        <v>80</v>
      </c>
      <c r="C30" s="51">
        <v>4.35</v>
      </c>
      <c r="D30" s="52">
        <v>7.22</v>
      </c>
      <c r="E30" s="52">
        <v>4.98</v>
      </c>
      <c r="F30" s="52"/>
      <c r="G30" s="52"/>
      <c r="H30" s="52">
        <v>3.98</v>
      </c>
      <c r="I30" s="52">
        <v>5.99</v>
      </c>
      <c r="J30" s="52">
        <v>5.98</v>
      </c>
      <c r="K30" s="52">
        <v>9.39</v>
      </c>
      <c r="L30" s="53">
        <v>4.35</v>
      </c>
      <c r="M30" s="4">
        <f>MINA(C30:L30)</f>
        <v>3.98</v>
      </c>
      <c r="N30" s="4">
        <f>MAXA(C30:L30)</f>
        <v>9.39</v>
      </c>
      <c r="O30" s="4">
        <f>_xlfn.AVERAGEIF(C30:L30,"&gt;0")</f>
        <v>5.78</v>
      </c>
      <c r="P30" s="24">
        <f t="shared" si="4"/>
        <v>1.3592964824120606</v>
      </c>
    </row>
    <row r="31" spans="1:16" ht="15">
      <c r="A31" s="57" t="s">
        <v>44</v>
      </c>
      <c r="B31" s="58" t="s">
        <v>80</v>
      </c>
      <c r="C31" s="42">
        <v>3.39</v>
      </c>
      <c r="D31" s="40">
        <v>5.13</v>
      </c>
      <c r="E31" s="40">
        <v>3</v>
      </c>
      <c r="F31" s="40">
        <v>4.98</v>
      </c>
      <c r="G31" s="40"/>
      <c r="H31" s="40">
        <v>2.98</v>
      </c>
      <c r="I31" s="40">
        <v>4.99</v>
      </c>
      <c r="J31" s="40">
        <v>3.37</v>
      </c>
      <c r="K31" s="40">
        <v>6.98</v>
      </c>
      <c r="L31" s="40">
        <v>5.19</v>
      </c>
      <c r="M31" s="4">
        <f>MINA(C31:L31)</f>
        <v>2.98</v>
      </c>
      <c r="N31" s="4">
        <f>MAXA(C31:L31)</f>
        <v>6.98</v>
      </c>
      <c r="O31" s="4">
        <f>_xlfn.AVERAGEIF(C31:L31,"&gt;0")</f>
        <v>4.445555555555555</v>
      </c>
      <c r="P31" s="24">
        <f t="shared" si="4"/>
        <v>1.3422818791946312</v>
      </c>
    </row>
    <row r="32" spans="1:16" ht="15">
      <c r="A32" s="54" t="s">
        <v>45</v>
      </c>
      <c r="B32" s="58" t="s">
        <v>80</v>
      </c>
      <c r="C32" s="55">
        <v>6.15</v>
      </c>
      <c r="D32" s="55">
        <v>9.4</v>
      </c>
      <c r="E32" s="55">
        <v>6.5</v>
      </c>
      <c r="F32" s="55"/>
      <c r="G32" s="55">
        <v>6.98</v>
      </c>
      <c r="H32" s="55"/>
      <c r="I32" s="55">
        <v>8.79</v>
      </c>
      <c r="J32" s="55">
        <v>5.89</v>
      </c>
      <c r="K32" s="55">
        <v>9.39</v>
      </c>
      <c r="L32" s="56">
        <v>7.59</v>
      </c>
      <c r="M32" s="4">
        <v>5.89</v>
      </c>
      <c r="N32" s="4">
        <v>9.4</v>
      </c>
      <c r="O32" s="4">
        <f>_xlfn.AVERAGEIF(C32:L32,"&gt;0")</f>
        <v>7.58625</v>
      </c>
      <c r="P32" s="24">
        <f aca="true" t="shared" si="5" ref="P32:P39">(N32/M32)-1</f>
        <v>0.5959252971137523</v>
      </c>
    </row>
    <row r="33" spans="1:16" ht="15">
      <c r="A33" s="30" t="s">
        <v>46</v>
      </c>
      <c r="B33" s="58" t="s">
        <v>80</v>
      </c>
      <c r="C33" s="40">
        <v>6.99</v>
      </c>
      <c r="D33" s="40">
        <v>3.78</v>
      </c>
      <c r="E33" s="40"/>
      <c r="F33" s="40"/>
      <c r="G33" s="40"/>
      <c r="H33" s="40">
        <v>6.18</v>
      </c>
      <c r="I33" s="40"/>
      <c r="J33" s="40">
        <v>3.12</v>
      </c>
      <c r="K33" s="40"/>
      <c r="L33" s="41">
        <v>16.39</v>
      </c>
      <c r="M33" s="4">
        <v>3.12</v>
      </c>
      <c r="N33" s="4">
        <v>16.39</v>
      </c>
      <c r="O33" s="4">
        <f>_xlfn.AVERAGEIF(C33:L33,"&gt;0")</f>
        <v>7.292</v>
      </c>
      <c r="P33" s="24">
        <f t="shared" si="5"/>
        <v>4.253205128205129</v>
      </c>
    </row>
    <row r="34" spans="1:16" ht="15">
      <c r="A34" s="30" t="s">
        <v>79</v>
      </c>
      <c r="B34" s="58" t="s">
        <v>80</v>
      </c>
      <c r="C34" s="40">
        <v>19.5</v>
      </c>
      <c r="D34" s="40">
        <v>14.15</v>
      </c>
      <c r="E34" s="40"/>
      <c r="F34" s="40"/>
      <c r="G34" s="40">
        <v>9.49</v>
      </c>
      <c r="H34" s="40">
        <v>13.38</v>
      </c>
      <c r="I34" s="40">
        <v>15.9</v>
      </c>
      <c r="J34" s="40"/>
      <c r="K34" s="40"/>
      <c r="L34" s="41">
        <v>21.99</v>
      </c>
      <c r="M34" s="4">
        <v>9.49</v>
      </c>
      <c r="N34" s="4">
        <v>21.99</v>
      </c>
      <c r="O34" s="4">
        <f aca="true" t="shared" si="6" ref="O34:O39">_xlfn.AVERAGEIF(C34:L34,"&gt;0")</f>
        <v>15.735</v>
      </c>
      <c r="P34" s="24">
        <f t="shared" si="5"/>
        <v>1.3171759747102212</v>
      </c>
    </row>
    <row r="35" spans="1:16" ht="15">
      <c r="A35" s="30" t="s">
        <v>47</v>
      </c>
      <c r="B35" s="58" t="s">
        <v>80</v>
      </c>
      <c r="C35" s="40">
        <v>15.9</v>
      </c>
      <c r="D35" s="40">
        <v>16.88</v>
      </c>
      <c r="E35" s="40">
        <v>19.95</v>
      </c>
      <c r="F35" s="40"/>
      <c r="G35" s="40"/>
      <c r="H35" s="40">
        <v>19.98</v>
      </c>
      <c r="I35" s="40"/>
      <c r="J35" s="40"/>
      <c r="K35" s="40"/>
      <c r="L35" s="41">
        <v>11.39</v>
      </c>
      <c r="M35" s="4">
        <f>MINA(C35:L35)</f>
        <v>11.39</v>
      </c>
      <c r="N35" s="4">
        <f>MAXA(C35:L35)</f>
        <v>19.98</v>
      </c>
      <c r="O35" s="4">
        <f t="shared" si="6"/>
        <v>16.82</v>
      </c>
      <c r="P35" s="24">
        <f t="shared" si="5"/>
        <v>0.7541703248463565</v>
      </c>
    </row>
    <row r="36" spans="1:16" ht="15">
      <c r="A36" s="61" t="s">
        <v>48</v>
      </c>
      <c r="B36" s="58" t="s">
        <v>80</v>
      </c>
      <c r="C36" s="52">
        <v>7.99</v>
      </c>
      <c r="D36" s="52"/>
      <c r="E36" s="52"/>
      <c r="F36" s="52"/>
      <c r="G36" s="52">
        <v>16.9</v>
      </c>
      <c r="H36" s="52"/>
      <c r="I36" s="52"/>
      <c r="J36" s="52">
        <v>9.93</v>
      </c>
      <c r="K36" s="52"/>
      <c r="L36" s="53"/>
      <c r="M36" s="4">
        <f>MINA(C36:L36)</f>
        <v>7.99</v>
      </c>
      <c r="N36" s="4">
        <f>MAXA(C36:L36)</f>
        <v>16.9</v>
      </c>
      <c r="O36" s="4">
        <f t="shared" si="6"/>
        <v>11.606666666666667</v>
      </c>
      <c r="P36" s="24">
        <f t="shared" si="5"/>
        <v>1.1151439299123904</v>
      </c>
    </row>
    <row r="37" spans="1:16" ht="15">
      <c r="A37" s="61" t="s">
        <v>81</v>
      </c>
      <c r="B37" s="58" t="s">
        <v>80</v>
      </c>
      <c r="C37" s="52">
        <v>11.5</v>
      </c>
      <c r="D37" s="52">
        <v>29.24</v>
      </c>
      <c r="E37" s="52">
        <v>17.98</v>
      </c>
      <c r="F37" s="52"/>
      <c r="G37" s="52">
        <v>13.98</v>
      </c>
      <c r="H37" s="52">
        <v>21.98</v>
      </c>
      <c r="I37" s="52"/>
      <c r="J37" s="52">
        <v>23.95</v>
      </c>
      <c r="K37" s="52"/>
      <c r="L37" s="53">
        <v>17.39</v>
      </c>
      <c r="M37" s="4">
        <f>MINA(C37:L37)</f>
        <v>11.5</v>
      </c>
      <c r="N37" s="4">
        <f>MAXA(C37:L37)</f>
        <v>29.24</v>
      </c>
      <c r="O37" s="4">
        <f t="shared" si="6"/>
        <v>19.431428571428572</v>
      </c>
      <c r="P37" s="24">
        <f t="shared" si="5"/>
        <v>1.5426086956521736</v>
      </c>
    </row>
    <row r="38" spans="1:16" ht="15">
      <c r="A38" s="62" t="s">
        <v>49</v>
      </c>
      <c r="B38" s="58" t="s">
        <v>80</v>
      </c>
      <c r="C38" s="40">
        <v>2.39</v>
      </c>
      <c r="D38" s="40">
        <v>1.76</v>
      </c>
      <c r="E38" s="40">
        <v>1.6</v>
      </c>
      <c r="F38" s="40">
        <v>5.1</v>
      </c>
      <c r="G38" s="40">
        <v>3.98</v>
      </c>
      <c r="H38" s="40">
        <v>1.7</v>
      </c>
      <c r="I38" s="40">
        <v>4.99</v>
      </c>
      <c r="J38" s="40">
        <v>2.29</v>
      </c>
      <c r="K38" s="40"/>
      <c r="L38" s="40">
        <v>5.19</v>
      </c>
      <c r="M38" s="4">
        <f>MINA(C38:L38)</f>
        <v>1.6</v>
      </c>
      <c r="N38" s="4">
        <f>MAXA(C38:L38)</f>
        <v>5.19</v>
      </c>
      <c r="O38" s="4">
        <f t="shared" si="6"/>
        <v>3.2222222222222228</v>
      </c>
      <c r="P38" s="24">
        <f t="shared" si="5"/>
        <v>2.24375</v>
      </c>
    </row>
    <row r="39" spans="1:16" ht="15.75" thickBot="1">
      <c r="A39" s="30" t="s">
        <v>50</v>
      </c>
      <c r="B39" s="58" t="s">
        <v>80</v>
      </c>
      <c r="C39" s="55">
        <v>9.9</v>
      </c>
      <c r="D39" s="55">
        <v>13.95</v>
      </c>
      <c r="E39" s="55">
        <v>8.97</v>
      </c>
      <c r="F39" s="55"/>
      <c r="G39" s="55">
        <v>18.31</v>
      </c>
      <c r="H39" s="55">
        <v>10.58</v>
      </c>
      <c r="I39" s="55">
        <v>11.9</v>
      </c>
      <c r="J39" s="55">
        <v>10.99</v>
      </c>
      <c r="K39" s="55"/>
      <c r="L39" s="56">
        <v>6.79</v>
      </c>
      <c r="M39" s="4">
        <f>MINA(C39:L39)</f>
        <v>6.79</v>
      </c>
      <c r="N39" s="4">
        <f>MAXA(C39:L39)</f>
        <v>18.31</v>
      </c>
      <c r="O39" s="4">
        <f t="shared" si="6"/>
        <v>11.42375</v>
      </c>
      <c r="P39" s="24">
        <f t="shared" si="5"/>
        <v>1.6966126656848304</v>
      </c>
    </row>
    <row r="40" spans="1:16" ht="15.75" thickBot="1">
      <c r="A40" s="63" t="s">
        <v>51</v>
      </c>
      <c r="B40" s="8" t="s">
        <v>6</v>
      </c>
      <c r="C40" s="9" t="s">
        <v>7</v>
      </c>
      <c r="D40" s="9" t="s">
        <v>7</v>
      </c>
      <c r="E40" s="9" t="s">
        <v>7</v>
      </c>
      <c r="F40" s="8" t="s">
        <v>7</v>
      </c>
      <c r="G40" s="34" t="s">
        <v>7</v>
      </c>
      <c r="H40" s="9" t="s">
        <v>7</v>
      </c>
      <c r="I40" s="10" t="s">
        <v>7</v>
      </c>
      <c r="J40" s="9" t="s">
        <v>7</v>
      </c>
      <c r="K40" s="9" t="s">
        <v>7</v>
      </c>
      <c r="L40" s="10" t="s">
        <v>7</v>
      </c>
      <c r="M40" s="4"/>
      <c r="N40" s="4"/>
      <c r="O40" s="4"/>
      <c r="P40" s="24"/>
    </row>
    <row r="41" spans="1:18" ht="15">
      <c r="A41" s="49" t="s">
        <v>52</v>
      </c>
      <c r="B41" s="50" t="s">
        <v>53</v>
      </c>
      <c r="C41" s="51">
        <v>2.99</v>
      </c>
      <c r="D41" s="52">
        <v>4.19</v>
      </c>
      <c r="E41" s="52">
        <v>3.99</v>
      </c>
      <c r="F41" s="52">
        <v>4.68</v>
      </c>
      <c r="G41" s="52">
        <v>2.75</v>
      </c>
      <c r="H41" s="52">
        <v>4.25</v>
      </c>
      <c r="I41" s="52">
        <v>2.99</v>
      </c>
      <c r="J41" s="52">
        <v>2.59</v>
      </c>
      <c r="K41" s="52">
        <v>4.59</v>
      </c>
      <c r="L41" s="53">
        <v>3.25</v>
      </c>
      <c r="M41" s="4">
        <f>MINA(C41:L41)</f>
        <v>2.59</v>
      </c>
      <c r="N41" s="4">
        <f>MAXA(C41:L41)</f>
        <v>4.68</v>
      </c>
      <c r="O41" s="4">
        <f>_xlfn.AVERAGEIF(C41:L41,"&gt;0")</f>
        <v>3.6270000000000002</v>
      </c>
      <c r="P41" s="24">
        <f>(N41/M41)-1</f>
        <v>0.8069498069498069</v>
      </c>
      <c r="R41" s="4"/>
    </row>
    <row r="42" spans="1:16" ht="15.75" thickBot="1">
      <c r="A42" s="32" t="s">
        <v>54</v>
      </c>
      <c r="B42" s="33" t="s">
        <v>80</v>
      </c>
      <c r="C42" s="43">
        <v>1.95</v>
      </c>
      <c r="D42" s="43">
        <v>2.18</v>
      </c>
      <c r="E42" s="43">
        <v>1.99</v>
      </c>
      <c r="F42" s="43">
        <v>2.18</v>
      </c>
      <c r="G42" s="43">
        <v>2.15</v>
      </c>
      <c r="H42" s="43">
        <v>1.99</v>
      </c>
      <c r="I42" s="43">
        <v>1.79</v>
      </c>
      <c r="J42" s="43">
        <v>1.75</v>
      </c>
      <c r="K42" s="43">
        <v>2.49</v>
      </c>
      <c r="L42" s="44">
        <v>2.25</v>
      </c>
      <c r="M42" s="4">
        <f>MINA(C42:L42)</f>
        <v>1.75</v>
      </c>
      <c r="N42" s="4">
        <f>MAXA(C42:L42)</f>
        <v>2.49</v>
      </c>
      <c r="O42" s="4">
        <f>_xlfn.AVERAGEIF(C42:L42,"&gt;0")</f>
        <v>2.072</v>
      </c>
      <c r="P42" s="24">
        <f>(N42/M42)-1</f>
        <v>0.42285714285714304</v>
      </c>
    </row>
    <row r="43" ht="25.5" customHeight="1"/>
    <row r="57" ht="15.75" thickBot="1"/>
    <row r="58" spans="1:12" ht="24" thickBot="1">
      <c r="A58" s="66" t="s">
        <v>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8"/>
    </row>
    <row r="59" spans="1:12" ht="18.75" thickBot="1">
      <c r="A59" s="69" t="s">
        <v>83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1"/>
    </row>
    <row r="60" spans="1:16" ht="110.25" thickBot="1">
      <c r="A60" s="72" t="s">
        <v>1</v>
      </c>
      <c r="B60" s="73"/>
      <c r="C60" s="27" t="s">
        <v>2</v>
      </c>
      <c r="D60" s="26" t="s">
        <v>3</v>
      </c>
      <c r="E60" s="26" t="s">
        <v>4</v>
      </c>
      <c r="F60" s="65" t="s">
        <v>5</v>
      </c>
      <c r="G60" s="26" t="s">
        <v>11</v>
      </c>
      <c r="H60" s="26" t="s">
        <v>12</v>
      </c>
      <c r="I60" s="65" t="s">
        <v>15</v>
      </c>
      <c r="J60" s="64" t="s">
        <v>84</v>
      </c>
      <c r="K60" s="26" t="s">
        <v>13</v>
      </c>
      <c r="L60" s="26" t="s">
        <v>14</v>
      </c>
      <c r="M60" s="37" t="s">
        <v>18</v>
      </c>
      <c r="N60" s="37" t="s">
        <v>19</v>
      </c>
      <c r="O60" s="37" t="s">
        <v>20</v>
      </c>
      <c r="P60" s="45" t="s">
        <v>17</v>
      </c>
    </row>
    <row r="61" spans="1:16" ht="15.75" thickBot="1">
      <c r="A61" s="7" t="s">
        <v>55</v>
      </c>
      <c r="B61" s="8" t="s">
        <v>6</v>
      </c>
      <c r="C61" s="9" t="s">
        <v>7</v>
      </c>
      <c r="D61" s="9" t="s">
        <v>7</v>
      </c>
      <c r="E61" s="9" t="s">
        <v>7</v>
      </c>
      <c r="F61" s="8" t="s">
        <v>7</v>
      </c>
      <c r="G61" s="34" t="s">
        <v>7</v>
      </c>
      <c r="H61" s="9" t="s">
        <v>7</v>
      </c>
      <c r="I61" s="10" t="s">
        <v>7</v>
      </c>
      <c r="J61" s="9" t="s">
        <v>7</v>
      </c>
      <c r="K61" s="9" t="s">
        <v>7</v>
      </c>
      <c r="L61" s="10" t="s">
        <v>7</v>
      </c>
      <c r="N61" s="46"/>
      <c r="O61" s="46"/>
      <c r="P61" s="46"/>
    </row>
    <row r="62" spans="1:16" ht="15">
      <c r="A62" s="28" t="s">
        <v>56</v>
      </c>
      <c r="B62" s="29" t="s">
        <v>57</v>
      </c>
      <c r="C62" s="38">
        <v>8.99</v>
      </c>
      <c r="D62" s="38">
        <v>6.13</v>
      </c>
      <c r="E62" s="38">
        <v>5.85</v>
      </c>
      <c r="F62" s="38">
        <v>9.9</v>
      </c>
      <c r="G62" s="38">
        <v>4.9</v>
      </c>
      <c r="H62" s="38">
        <v>8.99</v>
      </c>
      <c r="I62" s="38">
        <v>6.99</v>
      </c>
      <c r="J62" s="38">
        <v>7.5</v>
      </c>
      <c r="K62" s="38">
        <v>6.79</v>
      </c>
      <c r="L62" s="39">
        <v>11.5</v>
      </c>
      <c r="M62" s="4">
        <f>MINA(C62:L62)</f>
        <v>4.9</v>
      </c>
      <c r="N62" s="4">
        <f>MAXA(C62:L62)</f>
        <v>11.5</v>
      </c>
      <c r="O62" s="4">
        <f>_xlfn.AVERAGEIF(C62:L62,"&gt;0")</f>
        <v>7.7540000000000004</v>
      </c>
      <c r="P62" s="24">
        <f aca="true" t="shared" si="7" ref="P62:P69">(N62/M62)-1</f>
        <v>1.3469387755102038</v>
      </c>
    </row>
    <row r="63" spans="1:16" ht="15">
      <c r="A63" s="30" t="s">
        <v>58</v>
      </c>
      <c r="B63" s="2" t="s">
        <v>57</v>
      </c>
      <c r="C63" s="40">
        <v>9.99</v>
      </c>
      <c r="D63" s="40">
        <v>12.6</v>
      </c>
      <c r="E63" s="40"/>
      <c r="F63" s="40"/>
      <c r="G63" s="40">
        <v>9.29</v>
      </c>
      <c r="H63" s="40">
        <v>9.99</v>
      </c>
      <c r="I63" s="40"/>
      <c r="J63" s="40">
        <v>10.9</v>
      </c>
      <c r="K63" s="40">
        <v>10.79</v>
      </c>
      <c r="L63" s="41"/>
      <c r="M63" s="4">
        <f aca="true" t="shared" si="8" ref="M63:M69">MINA(C63:L63)</f>
        <v>9.29</v>
      </c>
      <c r="N63" s="4">
        <f aca="true" t="shared" si="9" ref="N63:N69">MAXA(C63:L63)</f>
        <v>12.6</v>
      </c>
      <c r="O63" s="4">
        <f>_xlfn.AVERAGEIF(C63:L63,"&gt;0")</f>
        <v>10.593333333333332</v>
      </c>
      <c r="P63" s="24">
        <f t="shared" si="7"/>
        <v>0.356297093649085</v>
      </c>
    </row>
    <row r="64" spans="1:16" ht="15.75" thickBot="1">
      <c r="A64" s="30" t="s">
        <v>59</v>
      </c>
      <c r="B64" s="2" t="s">
        <v>57</v>
      </c>
      <c r="C64" s="40">
        <v>8.49</v>
      </c>
      <c r="D64" s="40">
        <v>13.78</v>
      </c>
      <c r="E64" s="40">
        <v>5.89</v>
      </c>
      <c r="F64" s="40"/>
      <c r="G64" s="40">
        <v>10.9</v>
      </c>
      <c r="H64" s="40"/>
      <c r="I64" s="40">
        <v>9.9</v>
      </c>
      <c r="J64" s="40">
        <v>8.58</v>
      </c>
      <c r="K64" s="40"/>
      <c r="L64" s="41"/>
      <c r="M64" s="4">
        <f t="shared" si="8"/>
        <v>5.89</v>
      </c>
      <c r="N64" s="4">
        <f t="shared" si="9"/>
        <v>13.78</v>
      </c>
      <c r="O64" s="4">
        <f>_xlfn.AVERAGEIF(C64:L64,"&gt;0")</f>
        <v>9.59</v>
      </c>
      <c r="P64" s="24">
        <f t="shared" si="7"/>
        <v>1.33955857385399</v>
      </c>
    </row>
    <row r="65" spans="1:16" ht="15.75" thickBot="1">
      <c r="A65" s="47" t="s">
        <v>60</v>
      </c>
      <c r="B65" s="8" t="s">
        <v>6</v>
      </c>
      <c r="C65" s="9" t="s">
        <v>7</v>
      </c>
      <c r="D65" s="9" t="s">
        <v>7</v>
      </c>
      <c r="E65" s="9" t="s">
        <v>7</v>
      </c>
      <c r="F65" s="8" t="s">
        <v>7</v>
      </c>
      <c r="G65" s="34" t="s">
        <v>7</v>
      </c>
      <c r="H65" s="9" t="s">
        <v>7</v>
      </c>
      <c r="I65" s="10" t="s">
        <v>7</v>
      </c>
      <c r="J65" s="9" t="s">
        <v>7</v>
      </c>
      <c r="K65" s="9" t="s">
        <v>7</v>
      </c>
      <c r="L65" s="10" t="s">
        <v>7</v>
      </c>
      <c r="M65" s="4"/>
      <c r="N65" s="4"/>
      <c r="O65" s="4"/>
      <c r="P65" s="24"/>
    </row>
    <row r="66" spans="1:16" ht="15">
      <c r="A66" s="30" t="s">
        <v>61</v>
      </c>
      <c r="B66" s="2" t="s">
        <v>62</v>
      </c>
      <c r="C66" s="40">
        <v>20.5</v>
      </c>
      <c r="D66" s="40">
        <v>25.14</v>
      </c>
      <c r="E66" s="40">
        <v>25.85</v>
      </c>
      <c r="F66" s="40"/>
      <c r="G66" s="40">
        <v>23.89</v>
      </c>
      <c r="H66" s="40">
        <v>30.99</v>
      </c>
      <c r="I66" s="40">
        <v>24.9</v>
      </c>
      <c r="J66" s="40"/>
      <c r="K66" s="40"/>
      <c r="L66" s="41"/>
      <c r="M66" s="4">
        <f t="shared" si="8"/>
        <v>20.5</v>
      </c>
      <c r="N66" s="4">
        <f t="shared" si="9"/>
        <v>30.99</v>
      </c>
      <c r="O66" s="4">
        <f aca="true" t="shared" si="10" ref="O66:O77">_xlfn.AVERAGEIF(C66:L66,"&gt;0")</f>
        <v>25.21166666666667</v>
      </c>
      <c r="P66" s="24">
        <f t="shared" si="7"/>
        <v>0.5117073170731707</v>
      </c>
    </row>
    <row r="67" spans="1:16" ht="15">
      <c r="A67" s="30" t="s">
        <v>63</v>
      </c>
      <c r="B67" s="2" t="s">
        <v>62</v>
      </c>
      <c r="C67" s="40">
        <v>20.5</v>
      </c>
      <c r="D67" s="40">
        <v>25.14</v>
      </c>
      <c r="E67" s="40"/>
      <c r="F67" s="40"/>
      <c r="G67" s="40">
        <v>23.89</v>
      </c>
      <c r="H67" s="40"/>
      <c r="I67" s="40"/>
      <c r="J67" s="40"/>
      <c r="K67" s="40"/>
      <c r="L67" s="41"/>
      <c r="M67" s="4">
        <f t="shared" si="8"/>
        <v>20.5</v>
      </c>
      <c r="N67" s="4">
        <f t="shared" si="9"/>
        <v>25.14</v>
      </c>
      <c r="O67" s="4">
        <f t="shared" si="10"/>
        <v>23.176666666666666</v>
      </c>
      <c r="P67" s="24">
        <f t="shared" si="7"/>
        <v>0.22634146341463413</v>
      </c>
    </row>
    <row r="68" spans="1:16" ht="15">
      <c r="A68" s="30" t="s">
        <v>64</v>
      </c>
      <c r="B68" s="2" t="s">
        <v>62</v>
      </c>
      <c r="C68" s="40">
        <v>20.5</v>
      </c>
      <c r="D68" s="40">
        <v>27.34</v>
      </c>
      <c r="E68" s="40"/>
      <c r="F68" s="40"/>
      <c r="G68" s="40">
        <v>25.9</v>
      </c>
      <c r="H68" s="40"/>
      <c r="I68" s="40">
        <v>29.9</v>
      </c>
      <c r="J68" s="40"/>
      <c r="K68" s="40"/>
      <c r="L68" s="41"/>
      <c r="M68" s="4">
        <f t="shared" si="8"/>
        <v>20.5</v>
      </c>
      <c r="N68" s="4">
        <f t="shared" si="9"/>
        <v>29.9</v>
      </c>
      <c r="O68" s="4">
        <f t="shared" si="10"/>
        <v>25.910000000000004</v>
      </c>
      <c r="P68" s="24">
        <f t="shared" si="7"/>
        <v>0.4585365853658536</v>
      </c>
    </row>
    <row r="69" spans="1:16" ht="15">
      <c r="A69" s="30" t="s">
        <v>65</v>
      </c>
      <c r="B69" s="2" t="s">
        <v>66</v>
      </c>
      <c r="C69" s="40">
        <v>20.5</v>
      </c>
      <c r="D69" s="40">
        <v>27.34</v>
      </c>
      <c r="E69" s="40"/>
      <c r="F69" s="40"/>
      <c r="G69" s="40"/>
      <c r="H69" s="40"/>
      <c r="I69" s="40"/>
      <c r="J69" s="40"/>
      <c r="K69" s="40"/>
      <c r="L69" s="41"/>
      <c r="M69" s="4">
        <f t="shared" si="8"/>
        <v>20.5</v>
      </c>
      <c r="N69" s="4">
        <f t="shared" si="9"/>
        <v>27.34</v>
      </c>
      <c r="O69" s="4">
        <f t="shared" si="10"/>
        <v>23.92</v>
      </c>
      <c r="P69" s="24">
        <f t="shared" si="7"/>
        <v>0.33365853658536593</v>
      </c>
    </row>
    <row r="70" spans="1:16" ht="15">
      <c r="A70" s="30" t="s">
        <v>67</v>
      </c>
      <c r="B70" s="2" t="s">
        <v>62</v>
      </c>
      <c r="C70" s="40">
        <v>31.5</v>
      </c>
      <c r="D70" s="40"/>
      <c r="E70" s="40"/>
      <c r="F70" s="40"/>
      <c r="G70" s="40">
        <v>36.99</v>
      </c>
      <c r="H70" s="40"/>
      <c r="I70" s="40">
        <v>36.9</v>
      </c>
      <c r="J70" s="40">
        <v>28.9</v>
      </c>
      <c r="K70" s="40"/>
      <c r="L70" s="41">
        <v>38.5</v>
      </c>
      <c r="M70" s="4">
        <f aca="true" t="shared" si="11" ref="M70:M77">MINA(C70:L70)</f>
        <v>28.9</v>
      </c>
      <c r="N70" s="4">
        <f aca="true" t="shared" si="12" ref="N70:N77">MAXA(C70:L70)</f>
        <v>38.5</v>
      </c>
      <c r="O70" s="4">
        <f t="shared" si="10"/>
        <v>34.55800000000001</v>
      </c>
      <c r="P70" s="24">
        <f aca="true" t="shared" si="13" ref="P70:P77">(N70/M70)-1</f>
        <v>0.33217993079584773</v>
      </c>
    </row>
    <row r="71" spans="1:16" ht="15">
      <c r="A71" s="30" t="s">
        <v>68</v>
      </c>
      <c r="B71" s="2" t="s">
        <v>62</v>
      </c>
      <c r="C71" s="40"/>
      <c r="D71" s="40"/>
      <c r="E71" s="40"/>
      <c r="F71" s="40"/>
      <c r="G71" s="40"/>
      <c r="H71" s="40"/>
      <c r="I71" s="40">
        <v>36.9</v>
      </c>
      <c r="J71" s="40"/>
      <c r="K71" s="40"/>
      <c r="L71" s="41">
        <v>38.5</v>
      </c>
      <c r="M71" s="4">
        <f t="shared" si="11"/>
        <v>36.9</v>
      </c>
      <c r="N71" s="4">
        <f t="shared" si="12"/>
        <v>38.5</v>
      </c>
      <c r="O71" s="4">
        <f t="shared" si="10"/>
        <v>37.7</v>
      </c>
      <c r="P71" s="24">
        <f t="shared" si="13"/>
        <v>0.04336043360433606</v>
      </c>
    </row>
    <row r="72" spans="1:16" ht="15">
      <c r="A72" s="30" t="s">
        <v>69</v>
      </c>
      <c r="B72" s="2" t="s">
        <v>62</v>
      </c>
      <c r="C72" s="40">
        <v>7.89</v>
      </c>
      <c r="D72" s="40">
        <v>11.2</v>
      </c>
      <c r="E72" s="40">
        <v>9.98</v>
      </c>
      <c r="F72" s="40">
        <v>9.8</v>
      </c>
      <c r="G72" s="40">
        <v>11.9</v>
      </c>
      <c r="H72" s="40">
        <v>9.99</v>
      </c>
      <c r="I72" s="40">
        <v>11.9</v>
      </c>
      <c r="J72" s="40">
        <v>7.99</v>
      </c>
      <c r="K72" s="40">
        <v>9.98</v>
      </c>
      <c r="L72" s="41"/>
      <c r="M72" s="4">
        <f t="shared" si="11"/>
        <v>7.89</v>
      </c>
      <c r="N72" s="4">
        <f t="shared" si="12"/>
        <v>11.9</v>
      </c>
      <c r="O72" s="4">
        <f t="shared" si="10"/>
        <v>10.07</v>
      </c>
      <c r="P72" s="24">
        <f t="shared" si="13"/>
        <v>0.5082382762991129</v>
      </c>
    </row>
    <row r="73" spans="1:16" ht="15">
      <c r="A73" s="30" t="s">
        <v>70</v>
      </c>
      <c r="B73" s="2" t="s">
        <v>66</v>
      </c>
      <c r="C73" s="40">
        <v>8.9</v>
      </c>
      <c r="D73" s="40">
        <v>13.28</v>
      </c>
      <c r="E73" s="40">
        <v>9.98</v>
      </c>
      <c r="F73" s="40">
        <v>12.77</v>
      </c>
      <c r="G73" s="40"/>
      <c r="H73" s="40">
        <v>11.99</v>
      </c>
      <c r="I73" s="40">
        <v>11.9</v>
      </c>
      <c r="J73" s="40">
        <v>10.75</v>
      </c>
      <c r="K73" s="40"/>
      <c r="L73" s="41"/>
      <c r="M73" s="4">
        <f t="shared" si="11"/>
        <v>8.9</v>
      </c>
      <c r="N73" s="4">
        <f t="shared" si="12"/>
        <v>13.28</v>
      </c>
      <c r="O73" s="4">
        <f t="shared" si="10"/>
        <v>11.367142857142856</v>
      </c>
      <c r="P73" s="24">
        <f t="shared" si="13"/>
        <v>0.49213483146067394</v>
      </c>
    </row>
    <row r="74" spans="1:16" ht="15">
      <c r="A74" s="30" t="s">
        <v>71</v>
      </c>
      <c r="B74" s="2" t="s">
        <v>62</v>
      </c>
      <c r="C74" s="40"/>
      <c r="D74" s="40"/>
      <c r="E74" s="40"/>
      <c r="F74" s="40"/>
      <c r="G74" s="40"/>
      <c r="H74" s="40"/>
      <c r="I74" s="40"/>
      <c r="J74" s="40">
        <v>10.99</v>
      </c>
      <c r="K74" s="40"/>
      <c r="L74" s="41"/>
      <c r="M74" s="4">
        <f t="shared" si="11"/>
        <v>10.99</v>
      </c>
      <c r="N74" s="4">
        <f t="shared" si="12"/>
        <v>10.99</v>
      </c>
      <c r="O74" s="4">
        <f t="shared" si="10"/>
        <v>10.99</v>
      </c>
      <c r="P74" s="24">
        <f t="shared" si="13"/>
        <v>0</v>
      </c>
    </row>
    <row r="75" spans="1:16" ht="15">
      <c r="A75" s="30" t="s">
        <v>72</v>
      </c>
      <c r="B75" s="2" t="s">
        <v>62</v>
      </c>
      <c r="C75" s="40"/>
      <c r="D75" s="40"/>
      <c r="E75" s="40"/>
      <c r="F75" s="40"/>
      <c r="G75" s="40"/>
      <c r="H75" s="40">
        <v>18.99</v>
      </c>
      <c r="I75" s="40">
        <v>19.9</v>
      </c>
      <c r="J75" s="40">
        <v>14.99</v>
      </c>
      <c r="K75" s="40"/>
      <c r="L75" s="41"/>
      <c r="M75" s="4">
        <f t="shared" si="11"/>
        <v>14.99</v>
      </c>
      <c r="N75" s="4">
        <f t="shared" si="12"/>
        <v>19.9</v>
      </c>
      <c r="O75" s="4">
        <f t="shared" si="10"/>
        <v>17.96</v>
      </c>
      <c r="P75" s="24">
        <f t="shared" si="13"/>
        <v>0.3275517011340894</v>
      </c>
    </row>
    <row r="76" spans="1:16" ht="15">
      <c r="A76" s="30" t="s">
        <v>75</v>
      </c>
      <c r="B76" s="2" t="s">
        <v>62</v>
      </c>
      <c r="C76" s="40"/>
      <c r="D76" s="40"/>
      <c r="E76" s="40"/>
      <c r="F76" s="40"/>
      <c r="G76" s="40"/>
      <c r="H76" s="40"/>
      <c r="I76" s="40"/>
      <c r="J76" s="40"/>
      <c r="K76" s="40"/>
      <c r="L76" s="41"/>
      <c r="M76" s="4">
        <f t="shared" si="11"/>
        <v>0</v>
      </c>
      <c r="N76" s="4">
        <f t="shared" si="12"/>
        <v>0</v>
      </c>
      <c r="O76" s="4" t="e">
        <f t="shared" si="10"/>
        <v>#DIV/0!</v>
      </c>
      <c r="P76" s="24" t="e">
        <f t="shared" si="13"/>
        <v>#DIV/0!</v>
      </c>
    </row>
    <row r="77" spans="1:16" ht="15">
      <c r="A77" s="30" t="s">
        <v>73</v>
      </c>
      <c r="B77" s="2" t="s">
        <v>74</v>
      </c>
      <c r="C77" s="40">
        <v>39.5</v>
      </c>
      <c r="D77" s="40"/>
      <c r="E77" s="40"/>
      <c r="F77" s="40">
        <v>44.3</v>
      </c>
      <c r="G77" s="40">
        <v>65.19</v>
      </c>
      <c r="H77" s="40">
        <v>31.99</v>
      </c>
      <c r="I77" s="40">
        <v>65</v>
      </c>
      <c r="J77" s="40">
        <v>49.85</v>
      </c>
      <c r="K77" s="40">
        <v>33.49</v>
      </c>
      <c r="L77" s="41"/>
      <c r="M77" s="4">
        <f t="shared" si="11"/>
        <v>31.99</v>
      </c>
      <c r="N77" s="4">
        <f t="shared" si="12"/>
        <v>65.19</v>
      </c>
      <c r="O77" s="4">
        <f t="shared" si="10"/>
        <v>47.04571428571429</v>
      </c>
      <c r="P77" s="24">
        <f t="shared" si="13"/>
        <v>1.0378243201000314</v>
      </c>
    </row>
    <row r="78" spans="1:12" ht="18">
      <c r="A78" s="35" t="s">
        <v>16</v>
      </c>
      <c r="B78" s="11"/>
      <c r="C78" s="11">
        <f aca="true" t="shared" si="14" ref="C78:L78">SUM(C2:C77)</f>
        <v>588.2599999999999</v>
      </c>
      <c r="D78" s="11">
        <f t="shared" si="14"/>
        <v>503.71999999999986</v>
      </c>
      <c r="E78" s="11">
        <f t="shared" si="14"/>
        <v>273.79</v>
      </c>
      <c r="F78" s="11">
        <f t="shared" si="14"/>
        <v>247.29000000000002</v>
      </c>
      <c r="G78" s="36">
        <f t="shared" si="14"/>
        <v>608.1299999999999</v>
      </c>
      <c r="H78" s="36">
        <f t="shared" si="14"/>
        <v>443.69000000000005</v>
      </c>
      <c r="I78" s="36">
        <f t="shared" si="14"/>
        <v>567.7599999999999</v>
      </c>
      <c r="J78" s="36">
        <f t="shared" si="14"/>
        <v>523.4599999999999</v>
      </c>
      <c r="K78" s="36">
        <f t="shared" si="14"/>
        <v>270.57</v>
      </c>
      <c r="L78" s="36">
        <f t="shared" si="14"/>
        <v>478.8</v>
      </c>
    </row>
    <row r="79" spans="1:6" ht="18">
      <c r="A79" s="19"/>
      <c r="B79" s="11"/>
      <c r="C79" s="11"/>
      <c r="D79" s="11"/>
      <c r="E79" s="11"/>
      <c r="F79" s="11"/>
    </row>
    <row r="80" spans="1:6" ht="23.25">
      <c r="A80" s="20"/>
      <c r="B80" s="15"/>
      <c r="C80" s="15"/>
      <c r="D80" s="15"/>
      <c r="E80" s="15"/>
      <c r="F80" s="15"/>
    </row>
    <row r="81" spans="1:6" ht="26.25" customHeight="1">
      <c r="A81" s="74"/>
      <c r="B81" s="74"/>
      <c r="C81" s="74"/>
      <c r="D81" s="74"/>
      <c r="E81" s="74"/>
      <c r="F81" s="74"/>
    </row>
    <row r="82" spans="1:6" ht="15">
      <c r="A82" s="75"/>
      <c r="B82" s="75"/>
      <c r="C82" s="14"/>
      <c r="D82" s="12"/>
      <c r="E82" s="12"/>
      <c r="F82" s="12"/>
    </row>
    <row r="83" spans="1:6" ht="15">
      <c r="A83" s="13"/>
      <c r="B83" s="14"/>
      <c r="C83" s="15"/>
      <c r="D83" s="12"/>
      <c r="E83" s="12"/>
      <c r="F83" s="12"/>
    </row>
    <row r="84" spans="1:6" ht="15">
      <c r="A84" s="13"/>
      <c r="B84" s="15"/>
      <c r="C84" s="15"/>
      <c r="D84" s="12"/>
      <c r="E84" s="12"/>
      <c r="F84" s="12"/>
    </row>
    <row r="85" spans="1:6" ht="15">
      <c r="A85" s="16"/>
      <c r="B85" s="14"/>
      <c r="C85" s="14"/>
      <c r="D85" s="12"/>
      <c r="E85" s="12"/>
      <c r="F85" s="12"/>
    </row>
    <row r="86" spans="1:6" ht="15">
      <c r="A86" s="13"/>
      <c r="B86" s="15"/>
      <c r="C86" s="21"/>
      <c r="D86" s="12"/>
      <c r="E86" s="12"/>
      <c r="F86" s="12"/>
    </row>
    <row r="87" spans="1:6" ht="15">
      <c r="A87" s="13"/>
      <c r="B87" s="15"/>
      <c r="C87" s="21"/>
      <c r="D87" s="12"/>
      <c r="E87" s="12"/>
      <c r="F87" s="12"/>
    </row>
    <row r="88" spans="1:6" ht="15">
      <c r="A88" s="13"/>
      <c r="B88" s="15"/>
      <c r="C88" s="21"/>
      <c r="D88" s="12"/>
      <c r="E88" s="12"/>
      <c r="F88" s="12"/>
    </row>
    <row r="89" spans="1:6" ht="15">
      <c r="A89" s="13"/>
      <c r="B89" s="15"/>
      <c r="C89" s="21"/>
      <c r="D89" s="12"/>
      <c r="E89" s="12"/>
      <c r="F89" s="12"/>
    </row>
    <row r="90" spans="1:6" ht="15">
      <c r="A90" s="13"/>
      <c r="B90" s="15"/>
      <c r="C90" s="21"/>
      <c r="D90" s="12"/>
      <c r="E90" s="12"/>
      <c r="F90" s="12"/>
    </row>
    <row r="91" spans="1:6" ht="15">
      <c r="A91" s="13"/>
      <c r="B91" s="15"/>
      <c r="C91" s="21"/>
      <c r="D91" s="12"/>
      <c r="E91" s="12"/>
      <c r="F91" s="12"/>
    </row>
    <row r="92" spans="1:6" ht="15">
      <c r="A92" s="13"/>
      <c r="B92" s="15"/>
      <c r="C92" s="21"/>
      <c r="D92" s="12"/>
      <c r="E92" s="12"/>
      <c r="F92" s="12"/>
    </row>
    <row r="93" spans="1:6" ht="15">
      <c r="A93" s="13"/>
      <c r="B93" s="15"/>
      <c r="C93" s="21"/>
      <c r="D93" s="12"/>
      <c r="E93" s="12"/>
      <c r="F93" s="12"/>
    </row>
    <row r="94" spans="1:6" ht="15">
      <c r="A94" s="17"/>
      <c r="B94" s="18"/>
      <c r="C94" s="21"/>
      <c r="D94" s="12"/>
      <c r="E94" s="12"/>
      <c r="F94" s="12"/>
    </row>
    <row r="95" spans="1:6" ht="15">
      <c r="A95" s="13"/>
      <c r="B95" s="18"/>
      <c r="C95" s="21"/>
      <c r="D95" s="12"/>
      <c r="E95" s="12"/>
      <c r="F95" s="12"/>
    </row>
    <row r="96" spans="1:6" ht="15">
      <c r="A96" s="17"/>
      <c r="B96" s="18"/>
      <c r="C96" s="21"/>
      <c r="D96" s="12"/>
      <c r="E96" s="12"/>
      <c r="F96" s="12"/>
    </row>
    <row r="97" spans="1:6" ht="15">
      <c r="A97" s="17"/>
      <c r="B97" s="18"/>
      <c r="C97" s="21"/>
      <c r="D97" s="12"/>
      <c r="E97" s="12"/>
      <c r="F97" s="12"/>
    </row>
    <row r="98" spans="1:6" ht="15">
      <c r="A98" s="13"/>
      <c r="B98" s="15"/>
      <c r="C98" s="21"/>
      <c r="D98" s="12"/>
      <c r="E98" s="12"/>
      <c r="F98" s="12"/>
    </row>
    <row r="99" spans="1:6" ht="15">
      <c r="A99" s="13"/>
      <c r="B99" s="15"/>
      <c r="C99" s="21"/>
      <c r="D99" s="12"/>
      <c r="E99" s="12"/>
      <c r="F99" s="12"/>
    </row>
    <row r="100" spans="1:6" ht="15">
      <c r="A100" s="17"/>
      <c r="B100" s="18"/>
      <c r="C100" s="21"/>
      <c r="D100" s="12"/>
      <c r="E100" s="12"/>
      <c r="F100" s="12"/>
    </row>
    <row r="101" spans="1:6" ht="15">
      <c r="A101" s="17"/>
      <c r="B101" s="18"/>
      <c r="C101" s="21"/>
      <c r="D101" s="12"/>
      <c r="E101" s="12"/>
      <c r="F101" s="12"/>
    </row>
    <row r="102" spans="1:6" ht="15">
      <c r="A102" s="17"/>
      <c r="B102" s="18"/>
      <c r="C102" s="21"/>
      <c r="D102" s="12"/>
      <c r="E102" s="12"/>
      <c r="F102" s="12"/>
    </row>
    <row r="103" spans="1:6" ht="15">
      <c r="A103" s="17"/>
      <c r="B103" s="18"/>
      <c r="C103" s="21"/>
      <c r="D103" s="12"/>
      <c r="E103" s="12"/>
      <c r="F103" s="12"/>
    </row>
    <row r="104" spans="1:6" ht="15">
      <c r="A104" s="17"/>
      <c r="B104" s="18"/>
      <c r="C104" s="21"/>
      <c r="D104" s="12"/>
      <c r="E104" s="12"/>
      <c r="F104" s="12"/>
    </row>
    <row r="105" spans="1:6" ht="15">
      <c r="A105" s="17"/>
      <c r="B105" s="18"/>
      <c r="C105" s="21"/>
      <c r="D105" s="12"/>
      <c r="E105" s="12"/>
      <c r="F105" s="12"/>
    </row>
    <row r="106" spans="1:6" ht="15">
      <c r="A106" s="17"/>
      <c r="B106" s="18"/>
      <c r="C106" s="21"/>
      <c r="D106" s="12"/>
      <c r="E106" s="12"/>
      <c r="F106" s="12"/>
    </row>
    <row r="107" spans="1:6" ht="15">
      <c r="A107" s="14"/>
      <c r="B107" s="14"/>
      <c r="C107" s="14"/>
      <c r="D107" s="12"/>
      <c r="E107" s="12"/>
      <c r="F107" s="12"/>
    </row>
    <row r="108" spans="1:6" ht="15">
      <c r="A108" s="13"/>
      <c r="B108" s="15"/>
      <c r="C108" s="21"/>
      <c r="D108" s="12"/>
      <c r="E108" s="12"/>
      <c r="F108" s="12"/>
    </row>
    <row r="109" spans="1:6" ht="15">
      <c r="A109" s="13"/>
      <c r="B109" s="15"/>
      <c r="C109" s="21"/>
      <c r="D109" s="12"/>
      <c r="E109" s="12"/>
      <c r="F109" s="12"/>
    </row>
    <row r="110" spans="1:6" ht="15">
      <c r="A110" s="13"/>
      <c r="B110" s="15"/>
      <c r="C110" s="21"/>
      <c r="D110" s="12"/>
      <c r="E110" s="12"/>
      <c r="F110" s="12"/>
    </row>
    <row r="111" spans="1:6" ht="15">
      <c r="A111" s="13"/>
      <c r="B111" s="15"/>
      <c r="C111" s="21"/>
      <c r="D111" s="12"/>
      <c r="E111" s="12"/>
      <c r="F111" s="12"/>
    </row>
    <row r="112" spans="1:6" ht="15">
      <c r="A112" s="14"/>
      <c r="B112" s="14"/>
      <c r="C112" s="14"/>
      <c r="D112" s="12"/>
      <c r="E112" s="12"/>
      <c r="F112" s="12"/>
    </row>
    <row r="113" spans="1:6" ht="15">
      <c r="A113" s="13"/>
      <c r="B113" s="15"/>
      <c r="C113" s="21"/>
      <c r="D113" s="12"/>
      <c r="E113" s="12"/>
      <c r="F113" s="12"/>
    </row>
    <row r="114" spans="1:6" ht="15">
      <c r="A114" s="13"/>
      <c r="B114" s="15"/>
      <c r="C114" s="21"/>
      <c r="D114" s="12"/>
      <c r="E114" s="12"/>
      <c r="F114" s="12"/>
    </row>
    <row r="115" spans="1:6" ht="15">
      <c r="A115" s="13"/>
      <c r="B115" s="15"/>
      <c r="C115" s="21"/>
      <c r="D115" s="12"/>
      <c r="E115" s="12"/>
      <c r="F115" s="12"/>
    </row>
    <row r="116" spans="1:6" ht="18">
      <c r="A116" s="22"/>
      <c r="B116" s="23"/>
      <c r="C116" s="23"/>
      <c r="D116" s="11"/>
      <c r="E116" s="11"/>
      <c r="F116" s="11"/>
    </row>
    <row r="117" spans="1:6" ht="15">
      <c r="A117" s="5"/>
      <c r="B117" s="6"/>
      <c r="C117" s="6"/>
      <c r="D117" s="6"/>
      <c r="E117" s="1"/>
      <c r="F117" s="1"/>
    </row>
  </sheetData>
  <sheetProtection/>
  <mergeCells count="8">
    <mergeCell ref="A1:L1"/>
    <mergeCell ref="A2:L2"/>
    <mergeCell ref="A3:B3"/>
    <mergeCell ref="A81:F81"/>
    <mergeCell ref="A82:B82"/>
    <mergeCell ref="A58:L58"/>
    <mergeCell ref="A59:L59"/>
    <mergeCell ref="A60:B60"/>
  </mergeCells>
  <printOptions/>
  <pageMargins left="0.5118110236220472" right="0.31496062992125984" top="0.1968503937007874" bottom="0.1968503937007874" header="0.15748031496062992" footer="0.6299212598425197"/>
  <pageSetup fitToHeight="2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user</cp:lastModifiedBy>
  <cp:lastPrinted>2016-12-05T14:48:31Z</cp:lastPrinted>
  <dcterms:created xsi:type="dcterms:W3CDTF">2012-05-08T13:15:19Z</dcterms:created>
  <dcterms:modified xsi:type="dcterms:W3CDTF">2016-12-05T15:10:35Z</dcterms:modified>
  <cp:category/>
  <cp:version/>
  <cp:contentType/>
  <cp:contentStatus/>
</cp:coreProperties>
</file>