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8385" activeTab="0"/>
  </bookViews>
  <sheets>
    <sheet name="junho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<sst xmlns="http://schemas.openxmlformats.org/spreadsheetml/2006/main" count="247" uniqueCount="87">
  <si>
    <t xml:space="preserve">                PROCON - PROGRAMA MUNICIPAL DE PROTEÇÃO E DEFESA DO CONSUMIDOR</t>
  </si>
  <si>
    <t xml:space="preserve">         ESTABELECIMENTOS</t>
  </si>
  <si>
    <t>ATACADÃO</t>
  </si>
  <si>
    <t>BIG BOM</t>
  </si>
  <si>
    <t>CHAMA</t>
  </si>
  <si>
    <t>CUENCA</t>
  </si>
  <si>
    <t>PESO/PC</t>
  </si>
  <si>
    <t>UNIT.</t>
  </si>
  <si>
    <t>1 KG</t>
  </si>
  <si>
    <t>500 GR</t>
  </si>
  <si>
    <t>1KG</t>
  </si>
  <si>
    <t>SUP.S.FRANCISCO</t>
  </si>
  <si>
    <t>SUP. PÉROLA</t>
  </si>
  <si>
    <t>MERC PARANA</t>
  </si>
  <si>
    <t>EXTRA HIPER</t>
  </si>
  <si>
    <t>ABV- SHOPPING</t>
  </si>
  <si>
    <t>TOTAL</t>
  </si>
  <si>
    <t>VARIAÇÃO</t>
  </si>
  <si>
    <t>MENOR</t>
  </si>
  <si>
    <t>MAIOR</t>
  </si>
  <si>
    <t>MÉDIA</t>
  </si>
  <si>
    <t>PANETONE</t>
  </si>
  <si>
    <t>PANETONE TRAD. CAIXA</t>
  </si>
  <si>
    <t>750 GR</t>
  </si>
  <si>
    <t>PANETONE CHOCOTONE</t>
  </si>
  <si>
    <t>PANETONE CHOC. LATA</t>
  </si>
  <si>
    <t>PANETONE DA CASA</t>
  </si>
  <si>
    <t>AVES</t>
  </si>
  <si>
    <t>PERU TEMPERADO</t>
  </si>
  <si>
    <t>CHESTER TEMPERADO</t>
  </si>
  <si>
    <t>FRANGO</t>
  </si>
  <si>
    <t>CARNE SUINA</t>
  </si>
  <si>
    <t>COSTELA</t>
  </si>
  <si>
    <t>PERNIL</t>
  </si>
  <si>
    <t>PRESUNTO TENDER</t>
  </si>
  <si>
    <t>CARNE BOVINA</t>
  </si>
  <si>
    <t>PICANHA</t>
  </si>
  <si>
    <t>FRALDINHA</t>
  </si>
  <si>
    <t>LAGARTO</t>
  </si>
  <si>
    <t>PEIXE</t>
  </si>
  <si>
    <t>BACALHAU PORTO</t>
  </si>
  <si>
    <t>FRUTAS</t>
  </si>
  <si>
    <t>AMEIXAS SECA S/ CAROÇO</t>
  </si>
  <si>
    <t>UVA PASSAS ESCURA</t>
  </si>
  <si>
    <t>UVA PASSAS CLARA</t>
  </si>
  <si>
    <t>CASTANHA DO PARÁ C/ CASCA</t>
  </si>
  <si>
    <t>CASTANHA DE CAJU</t>
  </si>
  <si>
    <t>NOZES C/ CASCA</t>
  </si>
  <si>
    <t>FRUTAS CRISTALIZADAS</t>
  </si>
  <si>
    <t>DAMASCO SECO</t>
  </si>
  <si>
    <t>ENLATADOS</t>
  </si>
  <si>
    <t>LEITE CONDENSADO</t>
  </si>
  <si>
    <t>CREME DE LEITE</t>
  </si>
  <si>
    <t>BEBIDAS</t>
  </si>
  <si>
    <t>SIDRA TRAD. MAÇA</t>
  </si>
  <si>
    <t>660 ML</t>
  </si>
  <si>
    <t>SIDRA TRAD. MAÇA S/ ALCOOL</t>
  </si>
  <si>
    <t>FILTRADO DOCE</t>
  </si>
  <si>
    <t>VINHOS</t>
  </si>
  <si>
    <t>ALMADÉN MERLOT</t>
  </si>
  <si>
    <t>750 ML</t>
  </si>
  <si>
    <t>ALMADÉN RIESLING</t>
  </si>
  <si>
    <t>MARCUS JAMES CABERNET</t>
  </si>
  <si>
    <t>MARCUS JAMES RIESLING</t>
  </si>
  <si>
    <t>750ML</t>
  </si>
  <si>
    <t>SANTA HELENA CABERNET</t>
  </si>
  <si>
    <t>SANTA HELENA MERLOT</t>
  </si>
  <si>
    <t>CAMPO LARGO</t>
  </si>
  <si>
    <t>SANGUE DE BOI</t>
  </si>
  <si>
    <t>DO AVÔ</t>
  </si>
  <si>
    <t>JOTA PE</t>
  </si>
  <si>
    <t>GARRAFÃO</t>
  </si>
  <si>
    <t>ASSAI</t>
  </si>
  <si>
    <t>400 GR</t>
  </si>
  <si>
    <t>PANETONE LIGHT</t>
  </si>
  <si>
    <t>CASTANHA DO PARÁ S/ CASCA</t>
  </si>
  <si>
    <t>200 GR</t>
  </si>
  <si>
    <t>NOZES S/ CASCA</t>
  </si>
  <si>
    <t>ASSAÍ</t>
  </si>
  <si>
    <t>COLETA DE PREÇOS - PRODUTOS NATALINOS, REALIZADA NO DIA  07 DE DEZEMBRO 2017</t>
  </si>
  <si>
    <t>PALETA</t>
  </si>
  <si>
    <t>BACALHAU SAITH</t>
  </si>
  <si>
    <t>AVELÃ</t>
  </si>
  <si>
    <t>395 GR</t>
  </si>
  <si>
    <t>4,600 ML</t>
  </si>
  <si>
    <t>COLETA DE PREÇOS - PRODUTOS NATALINOS, REALIZADA NO DIA 07 DE DEZEMBRO 2017</t>
  </si>
  <si>
    <t>CARNE OVINA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</si>
</sst>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1" fillId="0" borderId="0" xfId="49" applyNumberFormat="1" applyFont="1" applyAlignment="1">
      <alignment/>
    </xf>
    <xf numFmtId="0" fontId="7" fillId="0" borderId="0" xfId="0" applyFont="1" applyAlignment="1">
      <alignment/>
    </xf>
    <xf numFmtId="4" fontId="5" fillId="0" borderId="15" xfId="0" applyNumberFormat="1" applyFont="1" applyBorder="1" applyAlignment="1">
      <alignment horizontal="center" vertical="center" textRotation="90"/>
    </xf>
    <xf numFmtId="4" fontId="5" fillId="0" borderId="16" xfId="0" applyNumberFormat="1" applyFont="1" applyBorder="1" applyAlignment="1">
      <alignment horizontal="center" vertical="center" textRotation="90"/>
    </xf>
    <xf numFmtId="4" fontId="3" fillId="0" borderId="17" xfId="0" applyNumberFormat="1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left" vertical="center"/>
    </xf>
    <xf numFmtId="4" fontId="3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 vertical="center" textRotation="90"/>
    </xf>
    <xf numFmtId="4" fontId="3" fillId="32" borderId="23" xfId="0" applyNumberFormat="1" applyFont="1" applyFill="1" applyBorder="1" applyAlignment="1">
      <alignment horizontal="center" vertical="center"/>
    </xf>
    <xf numFmtId="4" fontId="3" fillId="32" borderId="24" xfId="0" applyNumberFormat="1" applyFont="1" applyFill="1" applyBorder="1" applyAlignment="1">
      <alignment horizontal="center" vertical="center"/>
    </xf>
    <xf numFmtId="4" fontId="3" fillId="32" borderId="25" xfId="0" applyNumberFormat="1" applyFont="1" applyFill="1" applyBorder="1" applyAlignment="1">
      <alignment horizontal="center" vertical="center"/>
    </xf>
    <xf numFmtId="4" fontId="3" fillId="32" borderId="26" xfId="0" applyNumberFormat="1" applyFont="1" applyFill="1" applyBorder="1" applyAlignment="1">
      <alignment horizontal="center" vertical="center"/>
    </xf>
    <xf numFmtId="4" fontId="3" fillId="32" borderId="25" xfId="0" applyNumberFormat="1" applyFont="1" applyFill="1" applyBorder="1" applyAlignment="1">
      <alignment horizontal="center" vertical="center" wrapText="1"/>
    </xf>
    <xf numFmtId="4" fontId="3" fillId="32" borderId="27" xfId="0" applyNumberFormat="1" applyFont="1" applyFill="1" applyBorder="1" applyAlignment="1">
      <alignment horizontal="center" vertical="center"/>
    </xf>
    <xf numFmtId="4" fontId="3" fillId="32" borderId="28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left" vertical="center"/>
    </xf>
    <xf numFmtId="4" fontId="5" fillId="0" borderId="19" xfId="0" applyNumberFormat="1" applyFont="1" applyBorder="1" applyAlignment="1">
      <alignment horizontal="left" vertical="center" wrapText="1"/>
    </xf>
    <xf numFmtId="4" fontId="3" fillId="0" borderId="29" xfId="0" applyNumberFormat="1" applyFont="1" applyBorder="1" applyAlignment="1">
      <alignment horizontal="left" vertical="center" wrapText="1"/>
    </xf>
    <xf numFmtId="4" fontId="3" fillId="32" borderId="30" xfId="0" applyNumberFormat="1" applyFont="1" applyFill="1" applyBorder="1" applyAlignment="1">
      <alignment horizontal="center" vertical="center" wrapText="1"/>
    </xf>
    <xf numFmtId="4" fontId="3" fillId="32" borderId="30" xfId="0" applyNumberFormat="1" applyFont="1" applyFill="1" applyBorder="1" applyAlignment="1">
      <alignment horizontal="center" vertical="center"/>
    </xf>
    <xf numFmtId="4" fontId="3" fillId="32" borderId="31" xfId="0" applyNumberFormat="1" applyFont="1" applyFill="1" applyBorder="1" applyAlignment="1">
      <alignment horizontal="center" vertical="center"/>
    </xf>
    <xf numFmtId="4" fontId="3" fillId="32" borderId="32" xfId="0" applyNumberFormat="1" applyFont="1" applyFill="1" applyBorder="1" applyAlignment="1">
      <alignment horizontal="center" vertical="center"/>
    </xf>
    <xf numFmtId="4" fontId="3" fillId="32" borderId="33" xfId="0" applyNumberFormat="1" applyFont="1" applyFill="1" applyBorder="1" applyAlignment="1">
      <alignment horizontal="center" vertical="center"/>
    </xf>
    <xf numFmtId="4" fontId="3" fillId="0" borderId="25" xfId="0" applyNumberFormat="1" applyFont="1" applyBorder="1" applyAlignment="1">
      <alignment horizontal="left" vertical="center" wrapText="1"/>
    </xf>
    <xf numFmtId="4" fontId="5" fillId="0" borderId="3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left" vertical="center"/>
    </xf>
    <xf numFmtId="4" fontId="3" fillId="0" borderId="35" xfId="0" applyNumberFormat="1" applyFont="1" applyBorder="1" applyAlignment="1">
      <alignment horizontal="left" vertical="center"/>
    </xf>
    <xf numFmtId="4" fontId="5" fillId="0" borderId="29" xfId="0" applyNumberFormat="1" applyFont="1" applyBorder="1" applyAlignment="1">
      <alignment horizontal="left" vertical="center"/>
    </xf>
    <xf numFmtId="4" fontId="5" fillId="0" borderId="15" xfId="0" applyNumberFormat="1" applyFont="1" applyFill="1" applyBorder="1" applyAlignment="1">
      <alignment horizontal="center" vertical="center" textRotation="90"/>
    </xf>
    <xf numFmtId="4" fontId="5" fillId="0" borderId="36" xfId="0" applyNumberFormat="1" applyFont="1" applyBorder="1" applyAlignment="1">
      <alignment horizontal="center" vertical="center" textRotation="90"/>
    </xf>
    <xf numFmtId="4" fontId="3" fillId="0" borderId="29" xfId="0" applyNumberFormat="1" applyFont="1" applyBorder="1" applyAlignment="1">
      <alignment horizontal="left" vertical="center"/>
    </xf>
    <xf numFmtId="4" fontId="3" fillId="0" borderId="37" xfId="0" applyNumberFormat="1" applyFont="1" applyBorder="1" applyAlignment="1">
      <alignment horizontal="center" vertical="center" wrapText="1"/>
    </xf>
    <xf numFmtId="4" fontId="3" fillId="32" borderId="38" xfId="0" applyNumberFormat="1" applyFont="1" applyFill="1" applyBorder="1" applyAlignment="1">
      <alignment horizontal="center" vertical="center"/>
    </xf>
    <xf numFmtId="4" fontId="3" fillId="32" borderId="37" xfId="0" applyNumberFormat="1" applyFont="1" applyFill="1" applyBorder="1" applyAlignment="1">
      <alignment horizontal="center" vertical="center"/>
    </xf>
    <xf numFmtId="4" fontId="3" fillId="32" borderId="39" xfId="0" applyNumberFormat="1" applyFont="1" applyFill="1" applyBorder="1" applyAlignment="1">
      <alignment horizontal="center" vertical="center"/>
    </xf>
    <xf numFmtId="4" fontId="3" fillId="32" borderId="38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/>
    </xf>
    <xf numFmtId="4" fontId="3" fillId="32" borderId="40" xfId="0" applyNumberFormat="1" applyFont="1" applyFill="1" applyBorder="1" applyAlignment="1">
      <alignment horizontal="center" vertical="center"/>
    </xf>
    <xf numFmtId="4" fontId="2" fillId="0" borderId="4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" fontId="5" fillId="0" borderId="41" xfId="0" applyNumberFormat="1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66</xdr:row>
      <xdr:rowOff>161925</xdr:rowOff>
    </xdr:from>
    <xdr:to>
      <xdr:col>0</xdr:col>
      <xdr:colOff>790575</xdr:colOff>
      <xdr:row>66</xdr:row>
      <xdr:rowOff>981075</xdr:rowOff>
    </xdr:to>
    <xdr:pic>
      <xdr:nvPicPr>
        <xdr:cNvPr id="2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859000"/>
          <a:ext cx="714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="70" zoomScaleNormal="70" zoomScalePageLayoutView="0" workbookViewId="0" topLeftCell="A1">
      <selection activeCell="K93" sqref="K93"/>
    </sheetView>
  </sheetViews>
  <sheetFormatPr defaultColWidth="9.140625" defaultRowHeight="15"/>
  <cols>
    <col min="1" max="1" width="31.421875" style="0" customWidth="1"/>
    <col min="2" max="2" width="13.57421875" style="0" customWidth="1"/>
    <col min="3" max="12" width="11.7109375" style="0" customWidth="1"/>
    <col min="13" max="13" width="7.7109375" style="0" customWidth="1"/>
    <col min="14" max="15" width="8.28125" style="0" customWidth="1"/>
    <col min="16" max="16" width="10.8515625" style="0" customWidth="1"/>
    <col min="18" max="18" width="10.28125" style="0" bestFit="1" customWidth="1"/>
  </cols>
  <sheetData>
    <row r="1" spans="1:12" ht="30.75" customHeight="1" thickBo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23.25" customHeight="1" thickBot="1">
      <c r="A2" s="73" t="s">
        <v>79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6" ht="122.25" customHeight="1" thickBot="1">
      <c r="A3" s="76" t="s">
        <v>1</v>
      </c>
      <c r="B3" s="77"/>
      <c r="C3" s="26" t="s">
        <v>2</v>
      </c>
      <c r="D3" s="25" t="s">
        <v>3</v>
      </c>
      <c r="E3" s="25" t="s">
        <v>4</v>
      </c>
      <c r="F3" s="61" t="s">
        <v>5</v>
      </c>
      <c r="G3" s="25" t="s">
        <v>11</v>
      </c>
      <c r="H3" s="25" t="s">
        <v>12</v>
      </c>
      <c r="I3" s="61" t="s">
        <v>15</v>
      </c>
      <c r="J3" s="60" t="s">
        <v>72</v>
      </c>
      <c r="K3" s="25" t="s">
        <v>13</v>
      </c>
      <c r="L3" s="25" t="s">
        <v>14</v>
      </c>
      <c r="M3" s="36" t="s">
        <v>18</v>
      </c>
      <c r="N3" s="36" t="s">
        <v>19</v>
      </c>
      <c r="O3" s="36" t="s">
        <v>20</v>
      </c>
      <c r="P3" s="44" t="s">
        <v>17</v>
      </c>
    </row>
    <row r="4" spans="1:16" ht="15.75" thickBot="1">
      <c r="A4" s="7" t="s">
        <v>21</v>
      </c>
      <c r="B4" s="8" t="s">
        <v>6</v>
      </c>
      <c r="C4" s="9" t="s">
        <v>7</v>
      </c>
      <c r="D4" s="9" t="s">
        <v>7</v>
      </c>
      <c r="E4" s="9" t="s">
        <v>7</v>
      </c>
      <c r="F4" s="8" t="s">
        <v>7</v>
      </c>
      <c r="G4" s="33" t="s">
        <v>7</v>
      </c>
      <c r="H4" s="9" t="s">
        <v>7</v>
      </c>
      <c r="I4" s="10" t="s">
        <v>7</v>
      </c>
      <c r="J4" s="9" t="s">
        <v>7</v>
      </c>
      <c r="K4" s="9" t="s">
        <v>7</v>
      </c>
      <c r="L4" s="10" t="s">
        <v>7</v>
      </c>
      <c r="N4" s="45"/>
      <c r="O4" s="45"/>
      <c r="P4" s="45"/>
    </row>
    <row r="5" spans="1:18" ht="15">
      <c r="A5" s="27" t="s">
        <v>22</v>
      </c>
      <c r="B5" s="28" t="s">
        <v>8</v>
      </c>
      <c r="C5" s="37">
        <v>31.7</v>
      </c>
      <c r="D5" s="37"/>
      <c r="E5" s="37"/>
      <c r="F5" s="37"/>
      <c r="G5" s="37">
        <v>39.8</v>
      </c>
      <c r="H5" s="37"/>
      <c r="I5" s="37">
        <v>32.9</v>
      </c>
      <c r="J5" s="37">
        <v>31.9</v>
      </c>
      <c r="K5" s="37"/>
      <c r="L5" s="38"/>
      <c r="M5" s="4">
        <f aca="true" t="shared" si="0" ref="M5:M13">MINA(C5:L5)</f>
        <v>31.7</v>
      </c>
      <c r="N5" s="4">
        <f aca="true" t="shared" si="1" ref="N5:N13">MAXA(C5:L5)</f>
        <v>39.8</v>
      </c>
      <c r="O5" s="4">
        <f>_xlfn.AVERAGEIF(C5:L5,"&gt;0")</f>
        <v>34.075</v>
      </c>
      <c r="P5" s="23">
        <f aca="true" t="shared" si="2" ref="P5:P12">(N5/M5)-1</f>
        <v>0.25552050473186116</v>
      </c>
      <c r="R5" s="4"/>
    </row>
    <row r="6" spans="1:16" s="24" customFormat="1" ht="15">
      <c r="A6" s="29" t="s">
        <v>22</v>
      </c>
      <c r="B6" s="2" t="s">
        <v>23</v>
      </c>
      <c r="C6" s="39">
        <v>24.8</v>
      </c>
      <c r="D6" s="39">
        <v>35.49</v>
      </c>
      <c r="E6" s="39">
        <v>29.75</v>
      </c>
      <c r="F6" s="39"/>
      <c r="G6" s="39">
        <v>25.98</v>
      </c>
      <c r="H6" s="39"/>
      <c r="I6" s="39">
        <v>24.9</v>
      </c>
      <c r="J6" s="39">
        <v>29.9</v>
      </c>
      <c r="K6" s="39"/>
      <c r="L6" s="40">
        <v>26.58</v>
      </c>
      <c r="M6" s="4">
        <f t="shared" si="0"/>
        <v>24.8</v>
      </c>
      <c r="N6" s="4">
        <f t="shared" si="1"/>
        <v>35.49</v>
      </c>
      <c r="O6" s="4">
        <f>_xlfn.AVERAGEIF(C6:L6,"&gt;0")</f>
        <v>28.200000000000006</v>
      </c>
      <c r="P6" s="23">
        <f t="shared" si="2"/>
        <v>0.4310483870967743</v>
      </c>
    </row>
    <row r="7" spans="1:16" ht="15">
      <c r="A7" s="29" t="s">
        <v>22</v>
      </c>
      <c r="B7" s="2" t="s">
        <v>9</v>
      </c>
      <c r="C7" s="39">
        <v>16.45</v>
      </c>
      <c r="D7" s="39">
        <v>19.78</v>
      </c>
      <c r="E7" s="39">
        <v>19.98</v>
      </c>
      <c r="F7" s="39"/>
      <c r="G7" s="39">
        <v>9.98</v>
      </c>
      <c r="H7" s="39"/>
      <c r="I7" s="39">
        <v>14.9</v>
      </c>
      <c r="J7" s="39">
        <v>13.9</v>
      </c>
      <c r="K7" s="39"/>
      <c r="L7" s="40"/>
      <c r="M7" s="4">
        <f t="shared" si="0"/>
        <v>9.98</v>
      </c>
      <c r="N7" s="4">
        <f t="shared" si="1"/>
        <v>19.98</v>
      </c>
      <c r="O7" s="4">
        <f>_xlfn.AVERAGEIF(C7:L7,"&gt;0")</f>
        <v>15.83166666666667</v>
      </c>
      <c r="P7" s="23">
        <f t="shared" si="2"/>
        <v>1.0020040080160322</v>
      </c>
    </row>
    <row r="8" spans="1:16" ht="15">
      <c r="A8" s="29" t="s">
        <v>22</v>
      </c>
      <c r="B8" s="2" t="s">
        <v>73</v>
      </c>
      <c r="C8" s="39">
        <v>6.49</v>
      </c>
      <c r="D8" s="39">
        <v>12.59</v>
      </c>
      <c r="E8" s="39">
        <v>10.85</v>
      </c>
      <c r="F8" s="39">
        <v>9.52</v>
      </c>
      <c r="G8" s="39">
        <v>4.99</v>
      </c>
      <c r="H8" s="39">
        <v>7.99</v>
      </c>
      <c r="I8" s="39">
        <v>5.99</v>
      </c>
      <c r="J8" s="39">
        <v>6.35</v>
      </c>
      <c r="K8" s="39">
        <v>11.59</v>
      </c>
      <c r="L8" s="40">
        <v>11.99</v>
      </c>
      <c r="M8" s="4"/>
      <c r="N8" s="4"/>
      <c r="O8" s="4"/>
      <c r="P8" s="23"/>
    </row>
    <row r="9" spans="1:16" ht="15">
      <c r="A9" s="29" t="s">
        <v>24</v>
      </c>
      <c r="B9" s="2" t="s">
        <v>9</v>
      </c>
      <c r="C9" s="39">
        <v>16.45</v>
      </c>
      <c r="D9" s="39">
        <v>24.78</v>
      </c>
      <c r="E9" s="39">
        <v>19.98</v>
      </c>
      <c r="F9" s="39"/>
      <c r="G9" s="39">
        <v>9.98</v>
      </c>
      <c r="H9" s="39"/>
      <c r="I9" s="39">
        <v>14.9</v>
      </c>
      <c r="J9" s="39">
        <v>31.95</v>
      </c>
      <c r="K9" s="39"/>
      <c r="L9" s="40">
        <v>15.58</v>
      </c>
      <c r="M9" s="4">
        <f t="shared" si="0"/>
        <v>9.98</v>
      </c>
      <c r="N9" s="4">
        <f t="shared" si="1"/>
        <v>31.95</v>
      </c>
      <c r="O9" s="4">
        <f>_xlfn.AVERAGEIF(C9:L9,"&gt;0")</f>
        <v>19.088571428571434</v>
      </c>
      <c r="P9" s="23">
        <f t="shared" si="2"/>
        <v>2.201402805611222</v>
      </c>
    </row>
    <row r="10" spans="1:16" ht="15">
      <c r="A10" s="29" t="s">
        <v>24</v>
      </c>
      <c r="B10" s="2" t="s">
        <v>73</v>
      </c>
      <c r="C10" s="39">
        <v>6.49</v>
      </c>
      <c r="D10" s="39"/>
      <c r="E10" s="39">
        <v>10.85</v>
      </c>
      <c r="F10" s="39">
        <v>6.95</v>
      </c>
      <c r="G10" s="39">
        <v>4.99</v>
      </c>
      <c r="H10" s="39">
        <v>7.99</v>
      </c>
      <c r="I10" s="39">
        <v>5.99</v>
      </c>
      <c r="J10" s="39">
        <v>13.9</v>
      </c>
      <c r="K10" s="39">
        <v>11.59</v>
      </c>
      <c r="L10" s="40">
        <v>11.99</v>
      </c>
      <c r="M10" s="4">
        <f t="shared" si="0"/>
        <v>4.99</v>
      </c>
      <c r="N10" s="4">
        <f t="shared" si="1"/>
        <v>13.9</v>
      </c>
      <c r="O10" s="4">
        <f>_xlfn.AVERAGEIF(C10:L10,"&gt;0")</f>
        <v>8.97111111111111</v>
      </c>
      <c r="P10" s="23">
        <f t="shared" si="2"/>
        <v>1.785571142284569</v>
      </c>
    </row>
    <row r="11" spans="1:16" ht="15">
      <c r="A11" s="29" t="s">
        <v>25</v>
      </c>
      <c r="B11" s="2" t="s">
        <v>23</v>
      </c>
      <c r="C11" s="39"/>
      <c r="D11" s="39"/>
      <c r="E11" s="39"/>
      <c r="F11" s="39"/>
      <c r="G11" s="39">
        <v>39.65</v>
      </c>
      <c r="H11" s="39"/>
      <c r="I11" s="39">
        <v>37.9</v>
      </c>
      <c r="J11" s="39">
        <v>6.35</v>
      </c>
      <c r="K11" s="39"/>
      <c r="L11" s="40">
        <v>39.78</v>
      </c>
      <c r="M11" s="4">
        <f t="shared" si="0"/>
        <v>6.35</v>
      </c>
      <c r="N11" s="4">
        <f t="shared" si="1"/>
        <v>39.78</v>
      </c>
      <c r="O11" s="4">
        <f>_xlfn.AVERAGEIF(C11:L11,"&gt;0")</f>
        <v>30.919999999999998</v>
      </c>
      <c r="P11" s="23">
        <f t="shared" si="2"/>
        <v>5.264566929133859</v>
      </c>
    </row>
    <row r="12" spans="1:16" ht="15">
      <c r="A12" s="29" t="s">
        <v>26</v>
      </c>
      <c r="B12" s="2" t="s">
        <v>9</v>
      </c>
      <c r="C12" s="39"/>
      <c r="D12" s="39">
        <v>8.45</v>
      </c>
      <c r="E12" s="39">
        <v>8.99</v>
      </c>
      <c r="F12" s="39"/>
      <c r="G12" s="39">
        <v>4.78</v>
      </c>
      <c r="H12" s="39">
        <v>3.75</v>
      </c>
      <c r="I12" s="39">
        <v>5.99</v>
      </c>
      <c r="J12" s="39">
        <v>29.9</v>
      </c>
      <c r="K12" s="39"/>
      <c r="L12" s="40">
        <v>4.68</v>
      </c>
      <c r="M12" s="4">
        <f t="shared" si="0"/>
        <v>3.75</v>
      </c>
      <c r="N12" s="4">
        <f t="shared" si="1"/>
        <v>29.9</v>
      </c>
      <c r="O12" s="4">
        <f>_xlfn.AVERAGEIF(C12:L12,"&gt;0")</f>
        <v>9.505714285714285</v>
      </c>
      <c r="P12" s="23">
        <f t="shared" si="2"/>
        <v>6.973333333333333</v>
      </c>
    </row>
    <row r="13" spans="1:16" ht="15.75" thickBot="1">
      <c r="A13" s="29" t="s">
        <v>74</v>
      </c>
      <c r="B13" s="2" t="s">
        <v>9</v>
      </c>
      <c r="C13" s="39">
        <v>14.9</v>
      </c>
      <c r="D13" s="39"/>
      <c r="E13" s="39"/>
      <c r="F13" s="39"/>
      <c r="G13" s="39">
        <v>19.89</v>
      </c>
      <c r="H13" s="39"/>
      <c r="I13" s="39"/>
      <c r="J13" s="39">
        <v>14.9</v>
      </c>
      <c r="K13" s="39"/>
      <c r="L13" s="40"/>
      <c r="M13" s="4">
        <f t="shared" si="0"/>
        <v>14.9</v>
      </c>
      <c r="N13" s="4">
        <f t="shared" si="1"/>
        <v>19.89</v>
      </c>
      <c r="O13" s="4">
        <f>_xlfn.AVERAGEIF(C13:L13,"&gt;0")</f>
        <v>16.563333333333333</v>
      </c>
      <c r="P13" s="23">
        <f>(N13/M13)-1</f>
        <v>0.3348993288590605</v>
      </c>
    </row>
    <row r="14" spans="1:16" ht="15.75" thickBot="1">
      <c r="A14" s="46" t="s">
        <v>27</v>
      </c>
      <c r="B14" s="8" t="s">
        <v>6</v>
      </c>
      <c r="C14" s="9" t="s">
        <v>7</v>
      </c>
      <c r="D14" s="9" t="s">
        <v>7</v>
      </c>
      <c r="E14" s="9" t="s">
        <v>7</v>
      </c>
      <c r="F14" s="9" t="s">
        <v>7</v>
      </c>
      <c r="G14" s="33" t="s">
        <v>7</v>
      </c>
      <c r="H14" s="9" t="s">
        <v>7</v>
      </c>
      <c r="I14" s="10" t="s">
        <v>7</v>
      </c>
      <c r="J14" s="9" t="s">
        <v>7</v>
      </c>
      <c r="K14" s="9" t="s">
        <v>7</v>
      </c>
      <c r="L14" s="10" t="s">
        <v>7</v>
      </c>
      <c r="M14" s="4"/>
      <c r="N14" s="4"/>
      <c r="O14" s="4"/>
      <c r="P14" s="23"/>
    </row>
    <row r="15" spans="1:16" ht="15">
      <c r="A15" s="30" t="s">
        <v>29</v>
      </c>
      <c r="B15" s="2" t="s">
        <v>10</v>
      </c>
      <c r="C15" s="39">
        <v>15.48</v>
      </c>
      <c r="D15" s="39">
        <v>21.45</v>
      </c>
      <c r="E15" s="39">
        <v>16.98</v>
      </c>
      <c r="F15" s="39"/>
      <c r="G15" s="39">
        <v>14.45</v>
      </c>
      <c r="H15" s="39"/>
      <c r="I15" s="39">
        <v>15.48</v>
      </c>
      <c r="J15" s="39">
        <v>15.49</v>
      </c>
      <c r="K15" s="39"/>
      <c r="L15" s="40">
        <v>17.48</v>
      </c>
      <c r="M15" s="4">
        <f>MINA(C15:L15)</f>
        <v>14.45</v>
      </c>
      <c r="N15" s="4">
        <f>MAXA(C15:L15)</f>
        <v>21.45</v>
      </c>
      <c r="O15" s="4">
        <f>_xlfn.AVERAGEIF(C15:L15,"&gt;0")</f>
        <v>16.687142857142856</v>
      </c>
      <c r="P15" s="23">
        <f aca="true" t="shared" si="3" ref="P15:P37">(N15/M15)-1</f>
        <v>0.48442906574394473</v>
      </c>
    </row>
    <row r="16" spans="1:16" ht="15">
      <c r="A16" s="30" t="s">
        <v>30</v>
      </c>
      <c r="B16" s="3" t="s">
        <v>8</v>
      </c>
      <c r="C16" s="41">
        <v>3.89</v>
      </c>
      <c r="D16" s="39">
        <v>6.39</v>
      </c>
      <c r="E16" s="39">
        <v>4.98</v>
      </c>
      <c r="F16" s="39">
        <v>4.98</v>
      </c>
      <c r="G16" s="39">
        <v>4.27</v>
      </c>
      <c r="H16" s="39"/>
      <c r="I16" s="39">
        <v>5.99</v>
      </c>
      <c r="J16" s="39">
        <v>4.69</v>
      </c>
      <c r="K16" s="39">
        <v>6.19</v>
      </c>
      <c r="L16" s="40">
        <v>4.95</v>
      </c>
      <c r="M16" s="4">
        <f>MINA(C16:L16)</f>
        <v>3.89</v>
      </c>
      <c r="N16" s="4">
        <f>MAXA(C16:L16)</f>
        <v>6.39</v>
      </c>
      <c r="O16" s="4">
        <f>_xlfn.AVERAGEIF(C16:L16,"&gt;0")</f>
        <v>5.147777777777778</v>
      </c>
      <c r="P16" s="23">
        <f t="shared" si="3"/>
        <v>0.6426735218508997</v>
      </c>
    </row>
    <row r="17" spans="1:16" ht="15">
      <c r="A17" s="29" t="s">
        <v>28</v>
      </c>
      <c r="B17" s="3" t="s">
        <v>8</v>
      </c>
      <c r="C17" s="41">
        <v>16.48</v>
      </c>
      <c r="D17" s="39">
        <v>20.75</v>
      </c>
      <c r="E17" s="39">
        <v>18.95</v>
      </c>
      <c r="F17" s="39"/>
      <c r="G17" s="39">
        <v>14.98</v>
      </c>
      <c r="H17" s="39"/>
      <c r="I17" s="39">
        <v>14.98</v>
      </c>
      <c r="J17" s="39">
        <v>14.96</v>
      </c>
      <c r="K17" s="39">
        <v>13.99</v>
      </c>
      <c r="L17" s="40">
        <v>18.9</v>
      </c>
      <c r="M17" s="4">
        <f>MINA(C17:L17)</f>
        <v>13.99</v>
      </c>
      <c r="N17" s="4">
        <f>MAXA(C17:L17)</f>
        <v>20.75</v>
      </c>
      <c r="O17" s="4">
        <f>_xlfn.AVERAGEIF(C17:L17,"&gt;0")</f>
        <v>16.74875</v>
      </c>
      <c r="P17" s="23">
        <f t="shared" si="3"/>
        <v>0.48320228734810566</v>
      </c>
    </row>
    <row r="18" spans="1:16" ht="15.75" thickBot="1">
      <c r="A18" s="46" t="s">
        <v>31</v>
      </c>
      <c r="B18" s="8" t="s">
        <v>6</v>
      </c>
      <c r="C18" s="9" t="s">
        <v>7</v>
      </c>
      <c r="D18" s="9" t="s">
        <v>7</v>
      </c>
      <c r="E18" s="9" t="s">
        <v>7</v>
      </c>
      <c r="F18" s="9" t="s">
        <v>7</v>
      </c>
      <c r="G18" s="56" t="s">
        <v>7</v>
      </c>
      <c r="H18" s="55" t="s">
        <v>7</v>
      </c>
      <c r="I18" s="10" t="s">
        <v>7</v>
      </c>
      <c r="J18" s="9" t="s">
        <v>7</v>
      </c>
      <c r="K18" s="9" t="s">
        <v>7</v>
      </c>
      <c r="L18" s="10" t="s">
        <v>7</v>
      </c>
      <c r="M18" s="4"/>
      <c r="N18" s="4"/>
      <c r="O18" s="4"/>
      <c r="P18" s="23"/>
    </row>
    <row r="19" spans="1:16" ht="15">
      <c r="A19" s="30" t="s">
        <v>32</v>
      </c>
      <c r="B19" s="3" t="s">
        <v>8</v>
      </c>
      <c r="C19" s="41">
        <v>12.99</v>
      </c>
      <c r="D19" s="39">
        <v>13.9</v>
      </c>
      <c r="E19" s="39">
        <v>14.59</v>
      </c>
      <c r="F19" s="39">
        <v>8.9</v>
      </c>
      <c r="G19" s="39">
        <v>11.99</v>
      </c>
      <c r="H19" s="39">
        <v>12.99</v>
      </c>
      <c r="I19" s="39">
        <v>12.9</v>
      </c>
      <c r="J19" s="39">
        <v>12.45</v>
      </c>
      <c r="K19" s="39">
        <v>10.49</v>
      </c>
      <c r="L19" s="40">
        <v>16.99</v>
      </c>
      <c r="M19" s="4">
        <f>MINA(C19:L19)</f>
        <v>8.9</v>
      </c>
      <c r="N19" s="4">
        <f>MAXA(C19:L19)</f>
        <v>16.99</v>
      </c>
      <c r="O19" s="4">
        <f>_xlfn.AVERAGEIF(C19:L19,"&gt;0")</f>
        <v>12.818999999999999</v>
      </c>
      <c r="P19" s="23">
        <f t="shared" si="3"/>
        <v>0.9089887640449437</v>
      </c>
    </row>
    <row r="20" spans="1:16" ht="15">
      <c r="A20" s="30" t="s">
        <v>80</v>
      </c>
      <c r="B20" s="3"/>
      <c r="C20" s="41"/>
      <c r="D20" s="39">
        <v>9.9</v>
      </c>
      <c r="E20" s="39">
        <v>10.85</v>
      </c>
      <c r="F20" s="39">
        <v>8.9</v>
      </c>
      <c r="G20" s="39">
        <v>9.9</v>
      </c>
      <c r="H20" s="39">
        <v>9.99</v>
      </c>
      <c r="I20" s="39">
        <v>8.9</v>
      </c>
      <c r="J20" s="39">
        <v>12.75</v>
      </c>
      <c r="K20" s="39">
        <v>9.99</v>
      </c>
      <c r="L20" s="40">
        <v>12.99</v>
      </c>
      <c r="M20" s="4">
        <f>MINA(C20:L20)</f>
        <v>8.9</v>
      </c>
      <c r="N20" s="4">
        <f>MAXA(C20:L20)</f>
        <v>12.99</v>
      </c>
      <c r="O20" s="4">
        <f>_xlfn.AVERAGEIF(C20:L20,"&gt;0")</f>
        <v>10.463333333333331</v>
      </c>
      <c r="P20" s="23">
        <f>(N20/M20)-1</f>
        <v>0.45955056179775267</v>
      </c>
    </row>
    <row r="21" spans="1:16" ht="15">
      <c r="A21" s="30" t="s">
        <v>33</v>
      </c>
      <c r="B21" s="3" t="s">
        <v>8</v>
      </c>
      <c r="C21" s="41">
        <v>9.59</v>
      </c>
      <c r="D21" s="39">
        <v>9.9</v>
      </c>
      <c r="E21" s="39">
        <v>10.85</v>
      </c>
      <c r="F21" s="39">
        <v>8.9</v>
      </c>
      <c r="G21" s="39">
        <v>9.9</v>
      </c>
      <c r="H21" s="39">
        <v>11.99</v>
      </c>
      <c r="I21" s="39">
        <v>9.9</v>
      </c>
      <c r="J21" s="39">
        <v>9.89</v>
      </c>
      <c r="K21" s="39">
        <v>9.99</v>
      </c>
      <c r="L21" s="40">
        <v>12.95</v>
      </c>
      <c r="M21" s="4">
        <f>MINA(C21:L21)</f>
        <v>8.9</v>
      </c>
      <c r="N21" s="4">
        <f>MAXA(C21:L21)</f>
        <v>12.95</v>
      </c>
      <c r="O21" s="4">
        <f>_xlfn.AVERAGEIF(C21:L21,"&gt;0")</f>
        <v>10.386</v>
      </c>
      <c r="P21" s="23">
        <f t="shared" si="3"/>
        <v>0.4550561797752808</v>
      </c>
    </row>
    <row r="22" spans="1:16" ht="15.75" thickBot="1">
      <c r="A22" s="29" t="s">
        <v>34</v>
      </c>
      <c r="B22" s="2" t="s">
        <v>8</v>
      </c>
      <c r="C22" s="39">
        <v>24.59</v>
      </c>
      <c r="D22" s="39"/>
      <c r="E22" s="39"/>
      <c r="F22" s="39"/>
      <c r="G22" s="39">
        <v>39.98</v>
      </c>
      <c r="H22" s="39"/>
      <c r="I22" s="39">
        <v>39.9</v>
      </c>
      <c r="J22" s="39">
        <v>22.4</v>
      </c>
      <c r="K22" s="39"/>
      <c r="L22" s="40">
        <v>32.98</v>
      </c>
      <c r="M22" s="4">
        <f>MINA(C22:L22)</f>
        <v>22.4</v>
      </c>
      <c r="N22" s="4">
        <f>MAXA(C22:L22)</f>
        <v>39.98</v>
      </c>
      <c r="O22" s="4">
        <f>_xlfn.AVERAGEIF(C22:L22,"&gt;0")</f>
        <v>31.97</v>
      </c>
      <c r="P22" s="23">
        <f t="shared" si="3"/>
        <v>0.7848214285714286</v>
      </c>
    </row>
    <row r="23" spans="1:16" ht="15.75" thickBot="1">
      <c r="A23" s="46" t="s">
        <v>35</v>
      </c>
      <c r="B23" s="8" t="s">
        <v>6</v>
      </c>
      <c r="C23" s="9" t="s">
        <v>7</v>
      </c>
      <c r="D23" s="9" t="s">
        <v>7</v>
      </c>
      <c r="E23" s="9" t="s">
        <v>7</v>
      </c>
      <c r="F23" s="9" t="s">
        <v>7</v>
      </c>
      <c r="G23" s="33" t="s">
        <v>7</v>
      </c>
      <c r="H23" s="9" t="s">
        <v>7</v>
      </c>
      <c r="I23" s="10" t="s">
        <v>7</v>
      </c>
      <c r="J23" s="9" t="s">
        <v>7</v>
      </c>
      <c r="K23" s="9" t="s">
        <v>7</v>
      </c>
      <c r="L23" s="10" t="s">
        <v>7</v>
      </c>
      <c r="M23" s="4"/>
      <c r="N23" s="4"/>
      <c r="O23" s="4"/>
      <c r="P23" s="23"/>
    </row>
    <row r="24" spans="1:16" ht="15">
      <c r="A24" s="29" t="s">
        <v>32</v>
      </c>
      <c r="B24" s="2" t="s">
        <v>8</v>
      </c>
      <c r="C24" s="39"/>
      <c r="D24" s="39">
        <v>13.2</v>
      </c>
      <c r="E24" s="39">
        <v>9.99</v>
      </c>
      <c r="F24" s="39">
        <v>11.8</v>
      </c>
      <c r="G24" s="39">
        <v>8.9</v>
      </c>
      <c r="H24" s="39">
        <v>10.45</v>
      </c>
      <c r="I24" s="39">
        <v>9.9</v>
      </c>
      <c r="J24" s="39">
        <v>10.85</v>
      </c>
      <c r="K24" s="39">
        <v>9.99</v>
      </c>
      <c r="L24" s="40">
        <v>11.99</v>
      </c>
      <c r="M24" s="4">
        <f>MINA(C24:L24)</f>
        <v>8.9</v>
      </c>
      <c r="N24" s="4">
        <f>MAXA(C24:L24)</f>
        <v>13.2</v>
      </c>
      <c r="O24" s="4">
        <f>_xlfn.AVERAGEIF(C24:L24,"&gt;0")</f>
        <v>10.785555555555554</v>
      </c>
      <c r="P24" s="23">
        <f t="shared" si="3"/>
        <v>0.4831460674157302</v>
      </c>
    </row>
    <row r="25" spans="1:16" ht="15">
      <c r="A25" s="30" t="s">
        <v>37</v>
      </c>
      <c r="B25" s="3" t="s">
        <v>8</v>
      </c>
      <c r="C25" s="41">
        <v>16.99</v>
      </c>
      <c r="D25" s="39">
        <v>21.9</v>
      </c>
      <c r="E25" s="39">
        <v>23.98</v>
      </c>
      <c r="F25" s="39">
        <v>21.5</v>
      </c>
      <c r="G25" s="39">
        <v>14.98</v>
      </c>
      <c r="H25" s="39">
        <v>19.99</v>
      </c>
      <c r="I25" s="39">
        <v>19.9</v>
      </c>
      <c r="J25" s="39">
        <v>19.25</v>
      </c>
      <c r="K25" s="39">
        <v>17.99</v>
      </c>
      <c r="L25" s="40">
        <v>20.98</v>
      </c>
      <c r="M25" s="4">
        <f>MINA(C25:L25)</f>
        <v>14.98</v>
      </c>
      <c r="N25" s="4">
        <f>MAXA(C25:L25)</f>
        <v>23.98</v>
      </c>
      <c r="O25" s="4">
        <f>_xlfn.AVERAGEIF(C25:L25,"&gt;0")</f>
        <v>19.746000000000002</v>
      </c>
      <c r="P25" s="23">
        <f t="shared" si="3"/>
        <v>0.6008010680907876</v>
      </c>
    </row>
    <row r="26" spans="1:16" ht="15">
      <c r="A26" s="30" t="s">
        <v>38</v>
      </c>
      <c r="B26" s="3" t="s">
        <v>8</v>
      </c>
      <c r="C26" s="41">
        <v>18.9</v>
      </c>
      <c r="D26" s="39">
        <v>18.9</v>
      </c>
      <c r="E26" s="39">
        <v>22.7</v>
      </c>
      <c r="F26" s="39">
        <v>19.9</v>
      </c>
      <c r="G26" s="39">
        <v>17.99</v>
      </c>
      <c r="H26" s="39">
        <v>20.9</v>
      </c>
      <c r="I26" s="39">
        <v>19.9</v>
      </c>
      <c r="J26" s="39"/>
      <c r="K26" s="39">
        <v>18.99</v>
      </c>
      <c r="L26" s="40">
        <v>22.19</v>
      </c>
      <c r="M26" s="4">
        <f>MINA(C26:L26)</f>
        <v>17.99</v>
      </c>
      <c r="N26" s="4">
        <f>MAXA(C26:L26)</f>
        <v>22.7</v>
      </c>
      <c r="O26" s="4">
        <f>_xlfn.AVERAGEIF(C26:L26,"&gt;0")</f>
        <v>20.04111111111111</v>
      </c>
      <c r="P26" s="23">
        <f t="shared" si="3"/>
        <v>0.26181211784324643</v>
      </c>
    </row>
    <row r="27" spans="1:16" ht="15">
      <c r="A27" s="30" t="s">
        <v>36</v>
      </c>
      <c r="B27" s="3" t="s">
        <v>8</v>
      </c>
      <c r="C27" s="41">
        <v>34.9</v>
      </c>
      <c r="D27" s="39">
        <v>35.9</v>
      </c>
      <c r="E27" s="39">
        <v>23.9</v>
      </c>
      <c r="F27" s="39">
        <v>33.8</v>
      </c>
      <c r="G27" s="39">
        <v>21.98</v>
      </c>
      <c r="H27" s="39">
        <v>35.99</v>
      </c>
      <c r="I27" s="39">
        <v>32.9</v>
      </c>
      <c r="J27" s="39">
        <v>23.6</v>
      </c>
      <c r="K27" s="39">
        <v>28.99</v>
      </c>
      <c r="L27" s="40">
        <v>34.99</v>
      </c>
      <c r="M27" s="4">
        <f>MINA(C27:L27)</f>
        <v>21.98</v>
      </c>
      <c r="N27" s="4">
        <f>MAXA(C27:L27)</f>
        <v>35.99</v>
      </c>
      <c r="O27" s="4">
        <f>_xlfn.AVERAGEIF(C27:L27,"&gt;0")</f>
        <v>30.695</v>
      </c>
      <c r="P27" s="23">
        <f t="shared" si="3"/>
        <v>0.6373976342129208</v>
      </c>
    </row>
    <row r="28" spans="1:16" ht="15">
      <c r="A28" s="47" t="s">
        <v>86</v>
      </c>
      <c r="B28" s="63"/>
      <c r="C28" s="67"/>
      <c r="D28" s="64"/>
      <c r="E28" s="64"/>
      <c r="F28" s="64"/>
      <c r="G28" s="64"/>
      <c r="H28" s="64"/>
      <c r="I28" s="65"/>
      <c r="J28" s="64"/>
      <c r="K28" s="64"/>
      <c r="L28" s="66"/>
      <c r="M28" s="4"/>
      <c r="N28" s="4"/>
      <c r="O28" s="4"/>
      <c r="P28" s="23"/>
    </row>
    <row r="29" spans="1:16" ht="15">
      <c r="A29" s="30" t="s">
        <v>32</v>
      </c>
      <c r="B29" s="3" t="s">
        <v>8</v>
      </c>
      <c r="C29" s="41">
        <v>23.9</v>
      </c>
      <c r="D29" s="39"/>
      <c r="E29" s="39"/>
      <c r="F29" s="39"/>
      <c r="G29" s="39">
        <v>23.59</v>
      </c>
      <c r="H29" s="39"/>
      <c r="I29" s="68"/>
      <c r="J29" s="39">
        <v>24.9</v>
      </c>
      <c r="K29" s="39"/>
      <c r="L29" s="39"/>
      <c r="M29" s="4">
        <f aca="true" t="shared" si="4" ref="M29:M34">MINA(C29:L29)</f>
        <v>23.59</v>
      </c>
      <c r="N29" s="4">
        <f aca="true" t="shared" si="5" ref="N29:N34">MAXA(C29:L29)</f>
        <v>24.9</v>
      </c>
      <c r="O29" s="4">
        <f>_xlfn.AVERAGEIF(C29:L29,"&gt;0")</f>
        <v>24.129999999999995</v>
      </c>
      <c r="P29" s="23">
        <f>(N29/M29)-1</f>
        <v>0.05553200508690126</v>
      </c>
    </row>
    <row r="30" spans="1:16" ht="15">
      <c r="A30" s="30" t="s">
        <v>80</v>
      </c>
      <c r="B30" s="3" t="s">
        <v>8</v>
      </c>
      <c r="C30" s="49">
        <v>33.9</v>
      </c>
      <c r="D30" s="50"/>
      <c r="E30" s="50"/>
      <c r="F30" s="50"/>
      <c r="G30" s="50">
        <v>36.9</v>
      </c>
      <c r="H30" s="50"/>
      <c r="I30" s="69"/>
      <c r="J30" s="50">
        <v>34.9</v>
      </c>
      <c r="K30" s="50"/>
      <c r="L30" s="50"/>
      <c r="M30" s="4">
        <f t="shared" si="4"/>
        <v>33.9</v>
      </c>
      <c r="N30" s="4">
        <f t="shared" si="5"/>
        <v>36.9</v>
      </c>
      <c r="O30" s="4">
        <f>_xlfn.AVERAGEIF(C30:L30,"&gt;0")</f>
        <v>35.23333333333333</v>
      </c>
      <c r="P30" s="23">
        <f>(N30/M30)-1</f>
        <v>0.08849557522123885</v>
      </c>
    </row>
    <row r="31" spans="1:16" ht="15">
      <c r="A31" s="30" t="s">
        <v>33</v>
      </c>
      <c r="B31" s="3" t="s">
        <v>8</v>
      </c>
      <c r="C31" s="41">
        <v>34.9</v>
      </c>
      <c r="D31" s="39"/>
      <c r="E31" s="39"/>
      <c r="F31" s="68"/>
      <c r="G31" s="39">
        <v>39.9</v>
      </c>
      <c r="H31" s="39"/>
      <c r="I31" s="68"/>
      <c r="J31" s="39">
        <v>35.9</v>
      </c>
      <c r="K31" s="39"/>
      <c r="L31" s="40"/>
      <c r="M31" s="4">
        <f t="shared" si="4"/>
        <v>34.9</v>
      </c>
      <c r="N31" s="4">
        <f t="shared" si="5"/>
        <v>39.9</v>
      </c>
      <c r="O31" s="4">
        <f>_xlfn.AVERAGEIF(C31:L31,"&gt;0")</f>
        <v>36.9</v>
      </c>
      <c r="P31" s="23">
        <f>(N31/M31)-1</f>
        <v>0.14326647564469908</v>
      </c>
    </row>
    <row r="32" spans="1:16" ht="15.75" thickBot="1">
      <c r="A32" s="47" t="s">
        <v>39</v>
      </c>
      <c r="B32" s="8" t="s">
        <v>6</v>
      </c>
      <c r="C32" s="9" t="s">
        <v>7</v>
      </c>
      <c r="D32" s="9" t="s">
        <v>7</v>
      </c>
      <c r="E32" s="9" t="s">
        <v>7</v>
      </c>
      <c r="F32" s="8" t="s">
        <v>7</v>
      </c>
      <c r="G32" s="9" t="s">
        <v>7</v>
      </c>
      <c r="H32" s="9" t="s">
        <v>7</v>
      </c>
      <c r="I32" s="10" t="s">
        <v>7</v>
      </c>
      <c r="J32" s="9" t="s">
        <v>7</v>
      </c>
      <c r="K32" s="9" t="s">
        <v>7</v>
      </c>
      <c r="L32" s="10" t="s">
        <v>7</v>
      </c>
      <c r="M32" s="4"/>
      <c r="N32" s="4"/>
      <c r="O32" s="4"/>
      <c r="P32" s="23"/>
    </row>
    <row r="33" spans="1:16" ht="15">
      <c r="A33" s="30" t="s">
        <v>40</v>
      </c>
      <c r="B33" s="3" t="s">
        <v>8</v>
      </c>
      <c r="C33" s="41"/>
      <c r="D33" s="39"/>
      <c r="E33" s="39"/>
      <c r="F33" s="39"/>
      <c r="G33" s="41">
        <v>49.9</v>
      </c>
      <c r="H33" s="39"/>
      <c r="I33" s="39">
        <v>49.9</v>
      </c>
      <c r="J33" s="39">
        <v>54.9</v>
      </c>
      <c r="K33" s="39"/>
      <c r="L33" s="40">
        <v>51.99</v>
      </c>
      <c r="M33" s="4">
        <f t="shared" si="4"/>
        <v>49.9</v>
      </c>
      <c r="N33" s="4">
        <f t="shared" si="5"/>
        <v>54.9</v>
      </c>
      <c r="O33" s="4">
        <f>_xlfn.AVERAGEIF(C33:L33,"&gt;0")</f>
        <v>51.6725</v>
      </c>
      <c r="P33" s="23">
        <f t="shared" si="3"/>
        <v>0.1002004008016033</v>
      </c>
    </row>
    <row r="34" spans="1:16" ht="15.75" thickBot="1">
      <c r="A34" s="30" t="s">
        <v>81</v>
      </c>
      <c r="B34" s="3" t="s">
        <v>8</v>
      </c>
      <c r="C34" s="41"/>
      <c r="D34" s="39"/>
      <c r="E34" s="39"/>
      <c r="F34" s="39"/>
      <c r="G34" s="39">
        <v>25.9</v>
      </c>
      <c r="H34" s="39">
        <v>45.9</v>
      </c>
      <c r="I34" s="39">
        <v>38.9</v>
      </c>
      <c r="J34" s="39">
        <v>27.45</v>
      </c>
      <c r="K34" s="39"/>
      <c r="L34" s="40">
        <v>23.9</v>
      </c>
      <c r="M34" s="4">
        <f t="shared" si="4"/>
        <v>23.9</v>
      </c>
      <c r="N34" s="4">
        <f t="shared" si="5"/>
        <v>45.9</v>
      </c>
      <c r="O34" s="4">
        <f>_xlfn.AVERAGEIF(C34:L34,"&gt;0")</f>
        <v>32.41</v>
      </c>
      <c r="P34" s="23">
        <f t="shared" si="3"/>
        <v>0.9205020920502092</v>
      </c>
    </row>
    <row r="35" spans="1:16" ht="18.75" customHeight="1" thickBot="1">
      <c r="A35" s="47" t="s">
        <v>41</v>
      </c>
      <c r="B35" s="8" t="s">
        <v>6</v>
      </c>
      <c r="C35" s="9" t="s">
        <v>7</v>
      </c>
      <c r="D35" s="9" t="s">
        <v>7</v>
      </c>
      <c r="E35" s="9" t="s">
        <v>7</v>
      </c>
      <c r="F35" s="8" t="s">
        <v>7</v>
      </c>
      <c r="G35" s="33" t="s">
        <v>7</v>
      </c>
      <c r="H35" s="9" t="s">
        <v>7</v>
      </c>
      <c r="I35" s="10" t="s">
        <v>7</v>
      </c>
      <c r="J35" s="9" t="s">
        <v>7</v>
      </c>
      <c r="K35" s="9" t="s">
        <v>7</v>
      </c>
      <c r="L35" s="10" t="s">
        <v>7</v>
      </c>
      <c r="M35" s="4"/>
      <c r="N35" s="4"/>
      <c r="O35" s="4"/>
      <c r="P35" s="23"/>
    </row>
    <row r="36" spans="1:16" ht="15">
      <c r="A36" s="48" t="s">
        <v>42</v>
      </c>
      <c r="B36" s="3" t="s">
        <v>8</v>
      </c>
      <c r="C36" s="49">
        <v>20.9</v>
      </c>
      <c r="D36" s="50">
        <v>37.99</v>
      </c>
      <c r="E36" s="50"/>
      <c r="F36" s="50"/>
      <c r="G36" s="50"/>
      <c r="H36" s="50">
        <v>18.9</v>
      </c>
      <c r="I36" s="50"/>
      <c r="J36" s="50">
        <v>28.5</v>
      </c>
      <c r="K36" s="50"/>
      <c r="L36" s="51">
        <v>25.96</v>
      </c>
      <c r="M36" s="4">
        <f>MINA(C36:L36)</f>
        <v>18.9</v>
      </c>
      <c r="N36" s="4">
        <f>MAXA(C36:L36)</f>
        <v>37.99</v>
      </c>
      <c r="O36" s="4">
        <f>_xlfn.AVERAGEIF(C36:L36,"&gt;0")</f>
        <v>26.45</v>
      </c>
      <c r="P36" s="23">
        <f t="shared" si="3"/>
        <v>1.0100529100529103</v>
      </c>
    </row>
    <row r="37" spans="1:16" ht="15">
      <c r="A37" s="54" t="s">
        <v>82</v>
      </c>
      <c r="B37" s="3" t="s">
        <v>8</v>
      </c>
      <c r="C37" s="41"/>
      <c r="D37" s="39">
        <v>28.1</v>
      </c>
      <c r="E37" s="39"/>
      <c r="F37" s="39"/>
      <c r="G37" s="39"/>
      <c r="H37" s="39"/>
      <c r="I37" s="39"/>
      <c r="J37" s="39">
        <v>89.5</v>
      </c>
      <c r="K37" s="39"/>
      <c r="L37" s="39"/>
      <c r="M37" s="4">
        <f>MINA(C37:L37)</f>
        <v>28.1</v>
      </c>
      <c r="N37" s="4">
        <f>MAXA(C37:L37)</f>
        <v>89.5</v>
      </c>
      <c r="O37" s="4">
        <f>_xlfn.AVERAGEIF(C37:L37,"&gt;0")</f>
        <v>58.8</v>
      </c>
      <c r="P37" s="23">
        <f t="shared" si="3"/>
        <v>2.185053380782918</v>
      </c>
    </row>
    <row r="38" spans="1:16" ht="15">
      <c r="A38" s="29" t="s">
        <v>45</v>
      </c>
      <c r="B38" s="3" t="s">
        <v>8</v>
      </c>
      <c r="C38" s="52">
        <v>24.9</v>
      </c>
      <c r="D38" s="52"/>
      <c r="E38" s="52"/>
      <c r="F38" s="52"/>
      <c r="G38" s="52"/>
      <c r="H38" s="52">
        <v>39.9</v>
      </c>
      <c r="I38" s="52">
        <v>28.9</v>
      </c>
      <c r="J38" s="52">
        <v>25.99</v>
      </c>
      <c r="K38" s="52">
        <v>39.59</v>
      </c>
      <c r="L38" s="53">
        <v>30.99</v>
      </c>
      <c r="M38" s="4">
        <v>5.89</v>
      </c>
      <c r="N38" s="4">
        <v>9.4</v>
      </c>
      <c r="O38" s="4">
        <f>_xlfn.AVERAGEIF(C38:L38,"&gt;0")</f>
        <v>31.711666666666662</v>
      </c>
      <c r="P38" s="23">
        <f aca="true" t="shared" si="6" ref="P38:P45">(N38/M38)-1</f>
        <v>0.5959252971137523</v>
      </c>
    </row>
    <row r="39" spans="1:16" ht="15">
      <c r="A39" s="29" t="s">
        <v>75</v>
      </c>
      <c r="B39" s="3" t="s">
        <v>8</v>
      </c>
      <c r="C39" s="39">
        <v>156</v>
      </c>
      <c r="D39" s="39"/>
      <c r="E39" s="39"/>
      <c r="F39" s="39"/>
      <c r="G39" s="39">
        <v>118.68</v>
      </c>
      <c r="H39" s="39">
        <v>159.9</v>
      </c>
      <c r="I39" s="39"/>
      <c r="J39" s="39">
        <v>139.25</v>
      </c>
      <c r="K39" s="39"/>
      <c r="L39" s="40"/>
      <c r="M39" s="4">
        <v>3.78</v>
      </c>
      <c r="N39" s="4">
        <v>7.9</v>
      </c>
      <c r="O39" s="4">
        <f>_xlfn.AVERAGEIF(C39:L39,"&gt;0")</f>
        <v>143.4575</v>
      </c>
      <c r="P39" s="23">
        <f t="shared" si="6"/>
        <v>1.0899470899470902</v>
      </c>
    </row>
    <row r="40" spans="1:16" ht="15">
      <c r="A40" s="29" t="s">
        <v>46</v>
      </c>
      <c r="B40" s="3" t="s">
        <v>8</v>
      </c>
      <c r="C40" s="39">
        <v>110</v>
      </c>
      <c r="D40" s="39">
        <v>138.53</v>
      </c>
      <c r="E40" s="39"/>
      <c r="F40" s="39"/>
      <c r="G40" s="39">
        <v>93.68</v>
      </c>
      <c r="H40" s="39">
        <v>110.9</v>
      </c>
      <c r="I40" s="39"/>
      <c r="J40" s="39">
        <v>120</v>
      </c>
      <c r="K40" s="39"/>
      <c r="L40" s="40"/>
      <c r="M40" s="4">
        <v>9.49</v>
      </c>
      <c r="N40" s="4">
        <v>19.5</v>
      </c>
      <c r="O40" s="4">
        <f>_xlfn.AVERAGEIF(C40:L40,"&gt;0")</f>
        <v>114.622</v>
      </c>
      <c r="P40" s="23">
        <f t="shared" si="6"/>
        <v>1.054794520547945</v>
      </c>
    </row>
    <row r="41" spans="1:16" ht="15">
      <c r="A41" s="29" t="s">
        <v>49</v>
      </c>
      <c r="B41" s="3" t="s">
        <v>8</v>
      </c>
      <c r="C41" s="39">
        <v>35</v>
      </c>
      <c r="D41" s="39">
        <v>50.75</v>
      </c>
      <c r="E41" s="39"/>
      <c r="F41" s="39"/>
      <c r="G41" s="39">
        <v>27.66</v>
      </c>
      <c r="H41" s="39">
        <v>39.9</v>
      </c>
      <c r="I41" s="39"/>
      <c r="J41" s="39">
        <v>39</v>
      </c>
      <c r="K41" s="39"/>
      <c r="L41" s="40"/>
      <c r="M41" s="4">
        <f aca="true" t="shared" si="7" ref="M41:M46">MINA(C41:L41)</f>
        <v>27.66</v>
      </c>
      <c r="N41" s="4">
        <f aca="true" t="shared" si="8" ref="N41:N46">MAXA(C41:L41)</f>
        <v>50.75</v>
      </c>
      <c r="O41" s="4">
        <f>_xlfn.AVERAGEIF(C41:L41,"&gt;0")</f>
        <v>38.462</v>
      </c>
      <c r="P41" s="23">
        <f t="shared" si="6"/>
        <v>0.8347794649313087</v>
      </c>
    </row>
    <row r="42" spans="1:16" ht="15">
      <c r="A42" s="58" t="s">
        <v>48</v>
      </c>
      <c r="B42" s="3" t="s">
        <v>8</v>
      </c>
      <c r="C42" s="50">
        <v>11.98</v>
      </c>
      <c r="D42" s="50">
        <v>11.69</v>
      </c>
      <c r="E42" s="50">
        <v>9.99</v>
      </c>
      <c r="F42" s="50"/>
      <c r="G42" s="50">
        <v>31.18</v>
      </c>
      <c r="H42" s="50">
        <v>9.5</v>
      </c>
      <c r="I42" s="50"/>
      <c r="J42" s="50">
        <v>9.59</v>
      </c>
      <c r="K42" s="50"/>
      <c r="L42" s="51">
        <v>25.96</v>
      </c>
      <c r="M42" s="4">
        <f t="shared" si="7"/>
        <v>9.5</v>
      </c>
      <c r="N42" s="4">
        <f t="shared" si="8"/>
        <v>31.18</v>
      </c>
      <c r="O42" s="4">
        <f>_xlfn.AVERAGEIF(C42:L42,"&gt;0")</f>
        <v>15.69857142857143</v>
      </c>
      <c r="P42" s="23">
        <f t="shared" si="6"/>
        <v>2.2821052631578946</v>
      </c>
    </row>
    <row r="43" spans="1:16" ht="15">
      <c r="A43" s="57" t="s">
        <v>47</v>
      </c>
      <c r="B43" s="3" t="s">
        <v>8</v>
      </c>
      <c r="C43" s="50">
        <v>46.6</v>
      </c>
      <c r="D43" s="50"/>
      <c r="E43" s="50"/>
      <c r="F43" s="50"/>
      <c r="G43" s="50">
        <v>49.9</v>
      </c>
      <c r="H43" s="50"/>
      <c r="I43" s="50">
        <v>39.9</v>
      </c>
      <c r="J43" s="50"/>
      <c r="K43" s="50"/>
      <c r="L43" s="51">
        <v>59.9</v>
      </c>
      <c r="M43" s="4">
        <f t="shared" si="7"/>
        <v>39.9</v>
      </c>
      <c r="N43" s="4">
        <f t="shared" si="8"/>
        <v>59.9</v>
      </c>
      <c r="O43" s="4">
        <f>_xlfn.AVERAGEIF(C43:L43,"&gt;0")</f>
        <v>49.075</v>
      </c>
      <c r="P43" s="23">
        <f t="shared" si="6"/>
        <v>0.5012531328320802</v>
      </c>
    </row>
    <row r="44" spans="1:16" ht="15">
      <c r="A44" s="57" t="s">
        <v>77</v>
      </c>
      <c r="B44" s="3" t="s">
        <v>8</v>
      </c>
      <c r="C44" s="39">
        <v>119</v>
      </c>
      <c r="D44" s="39"/>
      <c r="E44" s="39"/>
      <c r="F44" s="39"/>
      <c r="G44" s="39">
        <v>72.63</v>
      </c>
      <c r="H44" s="39">
        <v>109.9</v>
      </c>
      <c r="I44" s="39"/>
      <c r="J44" s="39">
        <v>102.5</v>
      </c>
      <c r="K44" s="39"/>
      <c r="L44" s="39">
        <v>99.9</v>
      </c>
      <c r="M44" s="4">
        <f t="shared" si="7"/>
        <v>72.63</v>
      </c>
      <c r="N44" s="4">
        <f t="shared" si="8"/>
        <v>119</v>
      </c>
      <c r="O44" s="4">
        <f>_xlfn.AVERAGEIF(C44:L44,"&gt;0")</f>
        <v>100.78599999999999</v>
      </c>
      <c r="P44" s="23">
        <f t="shared" si="6"/>
        <v>0.6384414153930884</v>
      </c>
    </row>
    <row r="45" spans="1:16" ht="15">
      <c r="A45" s="29" t="s">
        <v>43</v>
      </c>
      <c r="B45" s="3" t="s">
        <v>8</v>
      </c>
      <c r="C45" s="64">
        <v>15.98</v>
      </c>
      <c r="D45" s="64">
        <v>19.45</v>
      </c>
      <c r="E45" s="64"/>
      <c r="F45" s="64"/>
      <c r="G45" s="64">
        <v>14.36</v>
      </c>
      <c r="H45" s="64">
        <v>14.9</v>
      </c>
      <c r="I45" s="64"/>
      <c r="J45" s="64">
        <v>17.99</v>
      </c>
      <c r="K45" s="64"/>
      <c r="L45" s="66">
        <v>23.92</v>
      </c>
      <c r="M45" s="4">
        <f t="shared" si="7"/>
        <v>14.36</v>
      </c>
      <c r="N45" s="4">
        <f t="shared" si="8"/>
        <v>23.92</v>
      </c>
      <c r="O45" s="4">
        <f>_xlfn.AVERAGEIF(C45:L45,"&gt;0")</f>
        <v>17.766666666666666</v>
      </c>
      <c r="P45" s="23">
        <f t="shared" si="6"/>
        <v>0.6657381615598887</v>
      </c>
    </row>
    <row r="46" spans="1:16" ht="15">
      <c r="A46" s="62" t="s">
        <v>44</v>
      </c>
      <c r="B46" s="3" t="s">
        <v>8</v>
      </c>
      <c r="C46" s="39">
        <v>27.8</v>
      </c>
      <c r="D46" s="39">
        <v>41.4</v>
      </c>
      <c r="E46" s="39"/>
      <c r="F46" s="68"/>
      <c r="G46" s="39">
        <v>22.16</v>
      </c>
      <c r="H46" s="39"/>
      <c r="I46" s="68"/>
      <c r="J46" s="39">
        <v>29.95</v>
      </c>
      <c r="K46" s="39"/>
      <c r="L46" s="40">
        <v>30.36</v>
      </c>
      <c r="M46" s="4">
        <f t="shared" si="7"/>
        <v>22.16</v>
      </c>
      <c r="N46" s="4">
        <f t="shared" si="8"/>
        <v>41.4</v>
      </c>
      <c r="O46" s="4">
        <f>_xlfn.AVERAGEIF(C46:L46,"&gt;0")</f>
        <v>30.334000000000003</v>
      </c>
      <c r="P46" s="23">
        <f>(N46/M46)-1</f>
        <v>0.8682310469314078</v>
      </c>
    </row>
    <row r="47" spans="1:16" ht="15.75" thickBot="1">
      <c r="A47" s="59" t="s">
        <v>50</v>
      </c>
      <c r="B47" s="8" t="s">
        <v>6</v>
      </c>
      <c r="C47" s="9" t="s">
        <v>7</v>
      </c>
      <c r="D47" s="9" t="s">
        <v>7</v>
      </c>
      <c r="E47" s="9" t="s">
        <v>7</v>
      </c>
      <c r="F47" s="8" t="s">
        <v>7</v>
      </c>
      <c r="G47" s="9" t="s">
        <v>7</v>
      </c>
      <c r="H47" s="9" t="s">
        <v>7</v>
      </c>
      <c r="I47" s="10" t="s">
        <v>7</v>
      </c>
      <c r="J47" s="9" t="s">
        <v>7</v>
      </c>
      <c r="K47" s="9" t="s">
        <v>7</v>
      </c>
      <c r="L47" s="10" t="s">
        <v>7</v>
      </c>
      <c r="M47" s="4"/>
      <c r="N47" s="4"/>
      <c r="O47" s="4"/>
      <c r="P47" s="23"/>
    </row>
    <row r="48" spans="1:18" ht="15.75" thickBot="1">
      <c r="A48" s="31" t="s">
        <v>52</v>
      </c>
      <c r="B48" s="32" t="s">
        <v>76</v>
      </c>
      <c r="C48" s="49">
        <v>1.85</v>
      </c>
      <c r="D48" s="50">
        <v>2.49</v>
      </c>
      <c r="E48" s="50">
        <v>1.99</v>
      </c>
      <c r="F48" s="50">
        <v>2.18</v>
      </c>
      <c r="G48" s="50">
        <v>1.69</v>
      </c>
      <c r="H48" s="50">
        <v>2.29</v>
      </c>
      <c r="I48" s="50">
        <v>1.99</v>
      </c>
      <c r="J48" s="50">
        <v>1.49</v>
      </c>
      <c r="K48" s="50">
        <v>2.89</v>
      </c>
      <c r="L48" s="51">
        <v>2.25</v>
      </c>
      <c r="M48" s="4">
        <f>MINA(C48:L48)</f>
        <v>1.49</v>
      </c>
      <c r="N48" s="4">
        <f>MAXA(C48:L48)</f>
        <v>2.89</v>
      </c>
      <c r="O48" s="4">
        <f>_xlfn.AVERAGEIF(C48:L48,"&gt;0")</f>
        <v>2.1109999999999998</v>
      </c>
      <c r="P48" s="23">
        <f>(N48/M48)-1</f>
        <v>0.9395973154362418</v>
      </c>
      <c r="R48" s="4"/>
    </row>
    <row r="49" spans="1:16" ht="15.75" thickBot="1">
      <c r="A49" s="31" t="s">
        <v>51</v>
      </c>
      <c r="B49" s="32" t="s">
        <v>83</v>
      </c>
      <c r="C49" s="42">
        <v>2.29</v>
      </c>
      <c r="D49" s="42">
        <v>3.69</v>
      </c>
      <c r="E49" s="42">
        <v>2.68</v>
      </c>
      <c r="F49" s="42">
        <v>3.4</v>
      </c>
      <c r="G49" s="42">
        <v>2.49</v>
      </c>
      <c r="H49" s="42">
        <v>2.99</v>
      </c>
      <c r="I49" s="42">
        <v>2.99</v>
      </c>
      <c r="J49" s="42">
        <v>2.39</v>
      </c>
      <c r="K49" s="42">
        <v>6.39</v>
      </c>
      <c r="L49" s="43">
        <v>3.85</v>
      </c>
      <c r="M49" s="4">
        <f>MINA(C49:L49)</f>
        <v>2.29</v>
      </c>
      <c r="N49" s="4">
        <f>MAXA(C49:L49)</f>
        <v>6.39</v>
      </c>
      <c r="O49" s="4">
        <f>_xlfn.AVERAGEIF(C49:L49,"&gt;0")</f>
        <v>3.3160000000000003</v>
      </c>
      <c r="P49" s="23">
        <f>(N49/M49)-1</f>
        <v>1.7903930131004366</v>
      </c>
    </row>
    <row r="50" ht="25.5" customHeight="1">
      <c r="H50" s="64"/>
    </row>
    <row r="64" ht="15.75" thickBot="1"/>
    <row r="65" spans="1:12" ht="24" thickBot="1">
      <c r="A65" s="70" t="s">
        <v>0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2"/>
    </row>
    <row r="66" spans="1:12" ht="18.75" thickBot="1">
      <c r="A66" s="73" t="s">
        <v>85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5"/>
    </row>
    <row r="67" spans="1:16" ht="110.25" thickBot="1">
      <c r="A67" s="76" t="s">
        <v>1</v>
      </c>
      <c r="B67" s="77"/>
      <c r="C67" s="26" t="s">
        <v>2</v>
      </c>
      <c r="D67" s="25" t="s">
        <v>3</v>
      </c>
      <c r="E67" s="25" t="s">
        <v>4</v>
      </c>
      <c r="F67" s="61" t="s">
        <v>5</v>
      </c>
      <c r="G67" s="25" t="s">
        <v>11</v>
      </c>
      <c r="H67" s="25" t="s">
        <v>12</v>
      </c>
      <c r="I67" s="61" t="s">
        <v>15</v>
      </c>
      <c r="J67" s="60" t="s">
        <v>78</v>
      </c>
      <c r="K67" s="25" t="s">
        <v>13</v>
      </c>
      <c r="L67" s="25" t="s">
        <v>14</v>
      </c>
      <c r="M67" s="36" t="s">
        <v>18</v>
      </c>
      <c r="N67" s="36" t="s">
        <v>19</v>
      </c>
      <c r="O67" s="36" t="s">
        <v>20</v>
      </c>
      <c r="P67" s="44" t="s">
        <v>17</v>
      </c>
    </row>
    <row r="68" spans="1:16" ht="15.75" thickBot="1">
      <c r="A68" s="7" t="s">
        <v>53</v>
      </c>
      <c r="B68" s="8" t="s">
        <v>6</v>
      </c>
      <c r="C68" s="9" t="s">
        <v>7</v>
      </c>
      <c r="D68" s="9" t="s">
        <v>7</v>
      </c>
      <c r="E68" s="9" t="s">
        <v>7</v>
      </c>
      <c r="F68" s="8" t="s">
        <v>7</v>
      </c>
      <c r="G68" s="33" t="s">
        <v>7</v>
      </c>
      <c r="H68" s="9" t="s">
        <v>7</v>
      </c>
      <c r="I68" s="10" t="s">
        <v>7</v>
      </c>
      <c r="J68" s="9" t="s">
        <v>7</v>
      </c>
      <c r="K68" s="9" t="s">
        <v>7</v>
      </c>
      <c r="L68" s="10" t="s">
        <v>7</v>
      </c>
      <c r="N68" s="45"/>
      <c r="O68" s="45"/>
      <c r="P68" s="45"/>
    </row>
    <row r="69" spans="1:16" ht="15.75" thickBot="1">
      <c r="A69" s="27" t="s">
        <v>57</v>
      </c>
      <c r="B69" s="28" t="s">
        <v>55</v>
      </c>
      <c r="C69" s="37">
        <v>12.5</v>
      </c>
      <c r="D69" s="37">
        <v>16.89</v>
      </c>
      <c r="E69" s="37">
        <v>6.45</v>
      </c>
      <c r="F69" s="37"/>
      <c r="G69" s="37">
        <v>9.99</v>
      </c>
      <c r="H69" s="37">
        <v>13.99</v>
      </c>
      <c r="I69" s="37">
        <v>11.9</v>
      </c>
      <c r="J69" s="37">
        <v>12.35</v>
      </c>
      <c r="K69" s="37"/>
      <c r="L69" s="38">
        <v>19.39</v>
      </c>
      <c r="M69" s="4">
        <f>MINA(C69:L69)</f>
        <v>6.45</v>
      </c>
      <c r="N69" s="4">
        <f>MAXA(C69:L69)</f>
        <v>19.39</v>
      </c>
      <c r="O69" s="4">
        <f>_xlfn.AVERAGEIF(C69:L69,"&gt;0")</f>
        <v>12.932500000000001</v>
      </c>
      <c r="P69" s="23">
        <f aca="true" t="shared" si="9" ref="P69:P75">(N69/M69)-1</f>
        <v>2.0062015503875967</v>
      </c>
    </row>
    <row r="70" spans="1:16" ht="15">
      <c r="A70" s="27" t="s">
        <v>54</v>
      </c>
      <c r="B70" s="2" t="s">
        <v>55</v>
      </c>
      <c r="C70" s="39">
        <v>4.99</v>
      </c>
      <c r="D70" s="39">
        <v>6.49</v>
      </c>
      <c r="E70" s="39">
        <v>9.98</v>
      </c>
      <c r="F70" s="39">
        <v>9.9</v>
      </c>
      <c r="G70" s="39">
        <v>4.19</v>
      </c>
      <c r="H70" s="39">
        <v>5.99</v>
      </c>
      <c r="I70" s="39">
        <v>6.99</v>
      </c>
      <c r="J70" s="39">
        <v>6.85</v>
      </c>
      <c r="K70" s="39"/>
      <c r="L70" s="40">
        <v>18.8</v>
      </c>
      <c r="M70" s="4">
        <f aca="true" t="shared" si="10" ref="M70:M75">MINA(C70:L70)</f>
        <v>4.19</v>
      </c>
      <c r="N70" s="4">
        <f aca="true" t="shared" si="11" ref="N70:N75">MAXA(C70:L70)</f>
        <v>18.8</v>
      </c>
      <c r="O70" s="4">
        <f>_xlfn.AVERAGEIF(C70:L70,"&gt;0")</f>
        <v>8.242222222222223</v>
      </c>
      <c r="P70" s="23">
        <f t="shared" si="9"/>
        <v>3.486873508353222</v>
      </c>
    </row>
    <row r="71" spans="1:16" ht="15.75" thickBot="1">
      <c r="A71" s="29" t="s">
        <v>56</v>
      </c>
      <c r="B71" s="2" t="s">
        <v>55</v>
      </c>
      <c r="C71" s="39">
        <v>10.9</v>
      </c>
      <c r="D71" s="39">
        <v>12.49</v>
      </c>
      <c r="E71" s="39"/>
      <c r="F71" s="39"/>
      <c r="G71" s="39">
        <v>9.59</v>
      </c>
      <c r="H71" s="39">
        <v>7.99</v>
      </c>
      <c r="I71" s="39">
        <v>11.9</v>
      </c>
      <c r="J71" s="39">
        <v>10.95</v>
      </c>
      <c r="K71" s="39"/>
      <c r="L71" s="40"/>
      <c r="M71" s="4">
        <f t="shared" si="10"/>
        <v>7.99</v>
      </c>
      <c r="N71" s="4">
        <f t="shared" si="11"/>
        <v>12.49</v>
      </c>
      <c r="O71" s="4">
        <f>_xlfn.AVERAGEIF(C71:L71,"&gt;0")</f>
        <v>10.636666666666668</v>
      </c>
      <c r="P71" s="23">
        <f t="shared" si="9"/>
        <v>0.5632040050062579</v>
      </c>
    </row>
    <row r="72" spans="1:16" ht="15.75" thickBot="1">
      <c r="A72" s="46" t="s">
        <v>58</v>
      </c>
      <c r="B72" s="8" t="s">
        <v>6</v>
      </c>
      <c r="C72" s="9" t="s">
        <v>7</v>
      </c>
      <c r="D72" s="9" t="s">
        <v>7</v>
      </c>
      <c r="E72" s="9" t="s">
        <v>7</v>
      </c>
      <c r="F72" s="8" t="s">
        <v>7</v>
      </c>
      <c r="G72" s="33" t="s">
        <v>7</v>
      </c>
      <c r="H72" s="9" t="s">
        <v>7</v>
      </c>
      <c r="I72" s="10" t="s">
        <v>7</v>
      </c>
      <c r="J72" s="9" t="s">
        <v>7</v>
      </c>
      <c r="K72" s="9" t="s">
        <v>7</v>
      </c>
      <c r="L72" s="10" t="s">
        <v>7</v>
      </c>
      <c r="M72" s="4"/>
      <c r="N72" s="4"/>
      <c r="O72" s="4"/>
      <c r="P72" s="23"/>
    </row>
    <row r="73" spans="1:16" ht="15">
      <c r="A73" s="29" t="s">
        <v>59</v>
      </c>
      <c r="B73" s="2" t="s">
        <v>60</v>
      </c>
      <c r="C73" s="39">
        <v>19.9</v>
      </c>
      <c r="D73" s="39">
        <v>25.14</v>
      </c>
      <c r="E73" s="39">
        <v>28.85</v>
      </c>
      <c r="F73" s="39"/>
      <c r="G73" s="39">
        <v>22.79</v>
      </c>
      <c r="H73" s="39">
        <v>30.99</v>
      </c>
      <c r="I73" s="39"/>
      <c r="J73" s="39"/>
      <c r="K73" s="39"/>
      <c r="L73" s="40">
        <v>23.5</v>
      </c>
      <c r="M73" s="4">
        <f t="shared" si="10"/>
        <v>19.9</v>
      </c>
      <c r="N73" s="4">
        <f t="shared" si="11"/>
        <v>30.99</v>
      </c>
      <c r="O73" s="4">
        <f>_xlfn.AVERAGEIF(C73:L73,"&gt;0")</f>
        <v>25.195000000000004</v>
      </c>
      <c r="P73" s="23">
        <f t="shared" si="9"/>
        <v>0.557286432160804</v>
      </c>
    </row>
    <row r="74" spans="1:16" ht="15">
      <c r="A74" s="29" t="s">
        <v>61</v>
      </c>
      <c r="B74" s="2" t="s">
        <v>60</v>
      </c>
      <c r="C74" s="39">
        <v>19.9</v>
      </c>
      <c r="D74" s="39">
        <v>25.19</v>
      </c>
      <c r="E74" s="39">
        <v>9.98</v>
      </c>
      <c r="F74" s="39"/>
      <c r="G74" s="39">
        <v>22.79</v>
      </c>
      <c r="H74" s="39"/>
      <c r="I74" s="39"/>
      <c r="J74" s="39"/>
      <c r="K74" s="39"/>
      <c r="L74" s="40">
        <v>23.5</v>
      </c>
      <c r="M74" s="4">
        <f t="shared" si="10"/>
        <v>9.98</v>
      </c>
      <c r="N74" s="4">
        <f t="shared" si="11"/>
        <v>25.19</v>
      </c>
      <c r="O74" s="4">
        <f>_xlfn.AVERAGEIF(C74:L74,"&gt;0")</f>
        <v>20.272000000000002</v>
      </c>
      <c r="P74" s="23">
        <f t="shared" si="9"/>
        <v>1.5240480961923848</v>
      </c>
    </row>
    <row r="75" spans="1:16" ht="15">
      <c r="A75" s="29" t="s">
        <v>67</v>
      </c>
      <c r="B75" s="2" t="s">
        <v>60</v>
      </c>
      <c r="C75" s="39">
        <v>9.35</v>
      </c>
      <c r="D75" s="39">
        <v>11.19</v>
      </c>
      <c r="E75" s="39"/>
      <c r="F75" s="39">
        <v>9.98</v>
      </c>
      <c r="G75" s="39"/>
      <c r="H75" s="39">
        <v>9.99</v>
      </c>
      <c r="I75" s="39">
        <v>12.9</v>
      </c>
      <c r="J75" s="39">
        <v>8.89</v>
      </c>
      <c r="K75" s="39">
        <v>9.98</v>
      </c>
      <c r="L75" s="40"/>
      <c r="M75" s="4">
        <f t="shared" si="10"/>
        <v>8.89</v>
      </c>
      <c r="N75" s="4">
        <f t="shared" si="11"/>
        <v>12.9</v>
      </c>
      <c r="O75" s="4">
        <f>_xlfn.AVERAGEIF(C75:L75,"&gt;0")</f>
        <v>10.325714285714286</v>
      </c>
      <c r="P75" s="23">
        <f t="shared" si="9"/>
        <v>0.45106861642294716</v>
      </c>
    </row>
    <row r="76" spans="1:16" ht="15">
      <c r="A76" s="29" t="s">
        <v>69</v>
      </c>
      <c r="B76" s="2" t="s">
        <v>60</v>
      </c>
      <c r="C76" s="39"/>
      <c r="D76" s="39"/>
      <c r="E76" s="39"/>
      <c r="F76" s="39"/>
      <c r="G76" s="39"/>
      <c r="H76" s="39"/>
      <c r="I76" s="39"/>
      <c r="J76" s="39">
        <v>10.95</v>
      </c>
      <c r="K76" s="39"/>
      <c r="L76" s="40"/>
      <c r="M76" s="4">
        <f aca="true" t="shared" si="12" ref="M76:M83">MINA(C76:L76)</f>
        <v>10.95</v>
      </c>
      <c r="N76" s="4">
        <f aca="true" t="shared" si="13" ref="N76:N83">MAXA(C76:L76)</f>
        <v>10.95</v>
      </c>
      <c r="O76" s="4">
        <f>_xlfn.AVERAGEIF(C76:L76,"&gt;0")</f>
        <v>10.95</v>
      </c>
      <c r="P76" s="23">
        <f aca="true" t="shared" si="14" ref="P76:P83">(N76/M76)-1</f>
        <v>0</v>
      </c>
    </row>
    <row r="77" spans="1:16" ht="15">
      <c r="A77" s="29" t="s">
        <v>71</v>
      </c>
      <c r="B77" s="2" t="s">
        <v>84</v>
      </c>
      <c r="C77" s="39">
        <v>43.5</v>
      </c>
      <c r="D77" s="39">
        <v>48.6</v>
      </c>
      <c r="E77" s="39"/>
      <c r="F77" s="39">
        <v>44.3</v>
      </c>
      <c r="G77" s="39">
        <v>49.79</v>
      </c>
      <c r="H77" s="39">
        <v>29.99</v>
      </c>
      <c r="I77" s="39"/>
      <c r="J77" s="39">
        <v>52.5</v>
      </c>
      <c r="K77" s="39">
        <v>34.99</v>
      </c>
      <c r="L77" s="40">
        <v>61.9</v>
      </c>
      <c r="M77" s="4">
        <f t="shared" si="12"/>
        <v>29.99</v>
      </c>
      <c r="N77" s="4">
        <f t="shared" si="13"/>
        <v>61.9</v>
      </c>
      <c r="O77" s="4">
        <f>_xlfn.AVERAGEIF(C77:L77,"&gt;0")</f>
        <v>45.69624999999999</v>
      </c>
      <c r="P77" s="23">
        <f t="shared" si="14"/>
        <v>1.0640213404468155</v>
      </c>
    </row>
    <row r="78" spans="1:16" ht="15">
      <c r="A78" s="29" t="s">
        <v>70</v>
      </c>
      <c r="B78" s="2" t="s">
        <v>60</v>
      </c>
      <c r="C78" s="39"/>
      <c r="D78" s="39">
        <v>18.99</v>
      </c>
      <c r="E78" s="39">
        <v>14.98</v>
      </c>
      <c r="F78" s="39"/>
      <c r="G78" s="39"/>
      <c r="H78" s="39"/>
      <c r="I78" s="39"/>
      <c r="J78" s="39">
        <v>13.5</v>
      </c>
      <c r="K78" s="39"/>
      <c r="L78" s="40"/>
      <c r="M78" s="4">
        <f t="shared" si="12"/>
        <v>13.5</v>
      </c>
      <c r="N78" s="4">
        <f t="shared" si="13"/>
        <v>18.99</v>
      </c>
      <c r="O78" s="4">
        <f>_xlfn.AVERAGEIF(C78:L78,"&gt;0")</f>
        <v>15.823333333333332</v>
      </c>
      <c r="P78" s="23">
        <f t="shared" si="14"/>
        <v>0.4066666666666665</v>
      </c>
    </row>
    <row r="79" spans="1:16" ht="15">
      <c r="A79" s="29" t="s">
        <v>62</v>
      </c>
      <c r="B79" s="2" t="s">
        <v>64</v>
      </c>
      <c r="C79" s="39">
        <v>20.5</v>
      </c>
      <c r="D79" s="39">
        <v>31.2</v>
      </c>
      <c r="E79" s="39">
        <v>27.8</v>
      </c>
      <c r="F79" s="39">
        <v>12.77</v>
      </c>
      <c r="G79" s="39">
        <v>25.88</v>
      </c>
      <c r="H79" s="39"/>
      <c r="I79" s="39">
        <v>29.9</v>
      </c>
      <c r="J79" s="39">
        <v>21.99</v>
      </c>
      <c r="K79" s="39"/>
      <c r="L79" s="40">
        <v>29.5</v>
      </c>
      <c r="M79" s="4">
        <f t="shared" si="12"/>
        <v>12.77</v>
      </c>
      <c r="N79" s="4">
        <f t="shared" si="13"/>
        <v>31.2</v>
      </c>
      <c r="O79" s="4">
        <f>_xlfn.AVERAGEIF(C79:L79,"&gt;0")</f>
        <v>24.9425</v>
      </c>
      <c r="P79" s="23">
        <f t="shared" si="14"/>
        <v>1.443226311667972</v>
      </c>
    </row>
    <row r="80" spans="1:16" ht="15">
      <c r="A80" s="29" t="s">
        <v>63</v>
      </c>
      <c r="B80" s="2" t="s">
        <v>60</v>
      </c>
      <c r="C80" s="39">
        <v>21.9</v>
      </c>
      <c r="D80" s="39">
        <v>30.49</v>
      </c>
      <c r="E80" s="39"/>
      <c r="F80" s="39"/>
      <c r="G80" s="39"/>
      <c r="H80" s="39"/>
      <c r="I80" s="39"/>
      <c r="J80" s="39">
        <v>21.99</v>
      </c>
      <c r="K80" s="39"/>
      <c r="L80" s="40">
        <v>29.5</v>
      </c>
      <c r="M80" s="4">
        <f t="shared" si="12"/>
        <v>21.9</v>
      </c>
      <c r="N80" s="4">
        <f t="shared" si="13"/>
        <v>30.49</v>
      </c>
      <c r="O80" s="4">
        <f>_xlfn.AVERAGEIF(C80:L80,"&gt;0")</f>
        <v>25.97</v>
      </c>
      <c r="P80" s="23">
        <f t="shared" si="14"/>
        <v>0.3922374429223745</v>
      </c>
    </row>
    <row r="81" spans="1:16" ht="15">
      <c r="A81" s="29" t="s">
        <v>65</v>
      </c>
      <c r="B81" s="2" t="s">
        <v>60</v>
      </c>
      <c r="C81" s="39"/>
      <c r="D81" s="39"/>
      <c r="E81" s="39"/>
      <c r="F81" s="39"/>
      <c r="G81" s="39">
        <v>30.69</v>
      </c>
      <c r="H81" s="39"/>
      <c r="I81" s="39"/>
      <c r="J81" s="39">
        <v>14.99</v>
      </c>
      <c r="K81" s="39"/>
      <c r="L81" s="40">
        <v>32.25</v>
      </c>
      <c r="M81" s="4">
        <f t="shared" si="12"/>
        <v>14.99</v>
      </c>
      <c r="N81" s="4">
        <f t="shared" si="13"/>
        <v>32.25</v>
      </c>
      <c r="O81" s="4">
        <f>_xlfn.AVERAGEIF(C81:L81,"&gt;0")</f>
        <v>25.97666666666667</v>
      </c>
      <c r="P81" s="23">
        <f t="shared" si="14"/>
        <v>1.151434289526351</v>
      </c>
    </row>
    <row r="82" spans="1:16" ht="15">
      <c r="A82" s="29" t="s">
        <v>66</v>
      </c>
      <c r="B82" s="2" t="s">
        <v>60</v>
      </c>
      <c r="C82" s="39"/>
      <c r="D82" s="39"/>
      <c r="E82" s="39"/>
      <c r="F82" s="39"/>
      <c r="G82" s="39">
        <v>30.69</v>
      </c>
      <c r="H82" s="39"/>
      <c r="I82" s="39"/>
      <c r="J82" s="39"/>
      <c r="K82" s="39"/>
      <c r="L82" s="40">
        <v>32.25</v>
      </c>
      <c r="M82" s="4">
        <f t="shared" si="12"/>
        <v>30.69</v>
      </c>
      <c r="N82" s="4">
        <f t="shared" si="13"/>
        <v>32.25</v>
      </c>
      <c r="O82" s="4">
        <f>_xlfn.AVERAGEIF(C82:L82,"&gt;0")</f>
        <v>31.47</v>
      </c>
      <c r="P82" s="23">
        <f t="shared" si="14"/>
        <v>0.050830889540566915</v>
      </c>
    </row>
    <row r="83" spans="1:16" ht="15">
      <c r="A83" s="29" t="s">
        <v>68</v>
      </c>
      <c r="B83" s="2" t="s">
        <v>60</v>
      </c>
      <c r="C83" s="39">
        <v>10.9</v>
      </c>
      <c r="D83" s="39">
        <v>14.9</v>
      </c>
      <c r="E83" s="39"/>
      <c r="F83" s="39">
        <v>12.98</v>
      </c>
      <c r="G83" s="39"/>
      <c r="H83" s="39">
        <v>14.99</v>
      </c>
      <c r="I83" s="39">
        <v>11.9</v>
      </c>
      <c r="J83" s="39">
        <v>11.35</v>
      </c>
      <c r="K83" s="39"/>
      <c r="L83" s="40"/>
      <c r="M83" s="4">
        <f t="shared" si="12"/>
        <v>10.9</v>
      </c>
      <c r="N83" s="4">
        <f t="shared" si="13"/>
        <v>14.99</v>
      </c>
      <c r="O83" s="4">
        <f>_xlfn.AVERAGEIF(C83:L83,"&gt;0")</f>
        <v>12.836666666666666</v>
      </c>
      <c r="P83" s="23">
        <f t="shared" si="14"/>
        <v>0.37522935779816513</v>
      </c>
    </row>
    <row r="84" spans="1:12" ht="18">
      <c r="A84" s="34" t="s">
        <v>16</v>
      </c>
      <c r="B84" s="11"/>
      <c r="C84" s="11">
        <f aca="true" t="shared" si="15" ref="C84:L84">SUM(C2:C83)</f>
        <v>1110.43</v>
      </c>
      <c r="D84" s="11">
        <f t="shared" si="15"/>
        <v>848.9400000000004</v>
      </c>
      <c r="E84" s="11">
        <f t="shared" si="15"/>
        <v>370.87000000000006</v>
      </c>
      <c r="F84" s="11">
        <f t="shared" si="15"/>
        <v>230.65999999999997</v>
      </c>
      <c r="G84" s="35">
        <f t="shared" si="15"/>
        <v>1146.3800000000003</v>
      </c>
      <c r="H84" s="35">
        <f t="shared" si="15"/>
        <v>810.9399999999999</v>
      </c>
      <c r="I84" s="35">
        <f t="shared" si="15"/>
        <v>582.1899999999997</v>
      </c>
      <c r="J84" s="35">
        <f t="shared" si="15"/>
        <v>1295.89</v>
      </c>
      <c r="K84" s="35">
        <f t="shared" si="15"/>
        <v>243.62999999999997</v>
      </c>
      <c r="L84" s="35">
        <f t="shared" si="15"/>
        <v>967.5599999999998</v>
      </c>
    </row>
    <row r="85" spans="1:6" ht="18">
      <c r="A85" s="18"/>
      <c r="B85" s="11"/>
      <c r="C85" s="11"/>
      <c r="D85" s="11"/>
      <c r="E85" s="11"/>
      <c r="F85" s="11"/>
    </row>
    <row r="86" spans="1:6" ht="23.25">
      <c r="A86" s="19"/>
      <c r="B86" s="15"/>
      <c r="C86" s="15"/>
      <c r="D86" s="15"/>
      <c r="E86" s="15"/>
      <c r="F86" s="15"/>
    </row>
    <row r="87" spans="1:6" ht="26.25" customHeight="1">
      <c r="A87" s="78"/>
      <c r="B87" s="78"/>
      <c r="C87" s="78"/>
      <c r="D87" s="78"/>
      <c r="E87" s="78"/>
      <c r="F87" s="78"/>
    </row>
    <row r="88" spans="1:6" ht="15">
      <c r="A88" s="79"/>
      <c r="B88" s="79"/>
      <c r="C88" s="14"/>
      <c r="D88" s="12"/>
      <c r="E88" s="12"/>
      <c r="F88" s="12"/>
    </row>
    <row r="89" spans="1:6" ht="15">
      <c r="A89" s="16"/>
      <c r="B89" s="17"/>
      <c r="C89" s="20"/>
      <c r="D89" s="12"/>
      <c r="E89" s="12"/>
      <c r="F89" s="12"/>
    </row>
    <row r="90" spans="1:6" ht="15">
      <c r="A90" s="13"/>
      <c r="B90" s="15"/>
      <c r="C90" s="20"/>
      <c r="D90" s="12"/>
      <c r="E90" s="12"/>
      <c r="F90" s="12"/>
    </row>
    <row r="91" spans="1:6" ht="15">
      <c r="A91" s="13"/>
      <c r="B91" s="15"/>
      <c r="C91" s="20"/>
      <c r="D91" s="12"/>
      <c r="E91" s="12"/>
      <c r="F91" s="12"/>
    </row>
    <row r="92" spans="1:6" ht="15">
      <c r="A92" s="16"/>
      <c r="B92" s="17"/>
      <c r="C92" s="20"/>
      <c r="D92" s="12"/>
      <c r="E92" s="12"/>
      <c r="F92" s="12"/>
    </row>
    <row r="93" spans="1:6" ht="15">
      <c r="A93" s="16"/>
      <c r="B93" s="17"/>
      <c r="C93" s="20"/>
      <c r="D93" s="12"/>
      <c r="E93" s="12"/>
      <c r="F93" s="12"/>
    </row>
    <row r="94" spans="1:6" ht="15">
      <c r="A94" s="16"/>
      <c r="B94" s="17"/>
      <c r="C94" s="20"/>
      <c r="D94" s="12"/>
      <c r="E94" s="12"/>
      <c r="F94" s="12"/>
    </row>
    <row r="95" spans="1:6" ht="15">
      <c r="A95" s="16"/>
      <c r="B95" s="17"/>
      <c r="C95" s="20"/>
      <c r="D95" s="12"/>
      <c r="E95" s="12"/>
      <c r="F95" s="12"/>
    </row>
    <row r="96" spans="1:6" ht="15">
      <c r="A96" s="16"/>
      <c r="B96" s="17"/>
      <c r="C96" s="20"/>
      <c r="D96" s="12"/>
      <c r="E96" s="12"/>
      <c r="F96" s="12"/>
    </row>
    <row r="97" spans="1:6" ht="15">
      <c r="A97" s="16"/>
      <c r="B97" s="17"/>
      <c r="C97" s="20"/>
      <c r="D97" s="12"/>
      <c r="E97" s="12"/>
      <c r="F97" s="12"/>
    </row>
    <row r="98" spans="1:6" ht="15">
      <c r="A98" s="16"/>
      <c r="B98" s="17"/>
      <c r="C98" s="20"/>
      <c r="D98" s="12"/>
      <c r="E98" s="12"/>
      <c r="F98" s="12"/>
    </row>
    <row r="99" spans="1:6" ht="15">
      <c r="A99" s="14"/>
      <c r="B99" s="14"/>
      <c r="C99" s="14"/>
      <c r="D99" s="12"/>
      <c r="E99" s="12"/>
      <c r="F99" s="12"/>
    </row>
    <row r="100" spans="1:6" ht="15">
      <c r="A100" s="13"/>
      <c r="B100" s="15"/>
      <c r="C100" s="20"/>
      <c r="D100" s="12"/>
      <c r="E100" s="12"/>
      <c r="F100" s="12"/>
    </row>
    <row r="101" spans="1:6" ht="15">
      <c r="A101" s="13"/>
      <c r="B101" s="15"/>
      <c r="C101" s="20"/>
      <c r="D101" s="12"/>
      <c r="E101" s="12"/>
      <c r="F101" s="12"/>
    </row>
    <row r="102" spans="1:6" ht="15">
      <c r="A102" s="13"/>
      <c r="B102" s="15"/>
      <c r="C102" s="20"/>
      <c r="D102" s="12"/>
      <c r="E102" s="12"/>
      <c r="F102" s="12"/>
    </row>
    <row r="103" spans="1:6" ht="15">
      <c r="A103" s="13"/>
      <c r="B103" s="15"/>
      <c r="C103" s="20"/>
      <c r="D103" s="12"/>
      <c r="E103" s="12"/>
      <c r="F103" s="12"/>
    </row>
    <row r="104" spans="1:6" ht="15">
      <c r="A104" s="14"/>
      <c r="B104" s="14"/>
      <c r="C104" s="14"/>
      <c r="D104" s="12"/>
      <c r="E104" s="12"/>
      <c r="F104" s="12"/>
    </row>
    <row r="105" spans="1:6" ht="15">
      <c r="A105" s="13"/>
      <c r="B105" s="15"/>
      <c r="C105" s="20"/>
      <c r="D105" s="12"/>
      <c r="E105" s="12"/>
      <c r="F105" s="12"/>
    </row>
    <row r="106" spans="1:6" ht="15">
      <c r="A106" s="13"/>
      <c r="B106" s="15"/>
      <c r="C106" s="20"/>
      <c r="D106" s="12"/>
      <c r="E106" s="12"/>
      <c r="F106" s="12"/>
    </row>
    <row r="107" spans="1:6" ht="15">
      <c r="A107" s="13"/>
      <c r="B107" s="15"/>
      <c r="C107" s="20"/>
      <c r="D107" s="12"/>
      <c r="E107" s="12"/>
      <c r="F107" s="12"/>
    </row>
    <row r="108" spans="1:6" ht="18">
      <c r="A108" s="21"/>
      <c r="B108" s="22"/>
      <c r="C108" s="22"/>
      <c r="D108" s="11"/>
      <c r="E108" s="11"/>
      <c r="F108" s="11"/>
    </row>
    <row r="109" spans="1:6" ht="15">
      <c r="A109" s="5"/>
      <c r="B109" s="6"/>
      <c r="C109" s="6"/>
      <c r="D109" s="6"/>
      <c r="E109" s="1"/>
      <c r="F109" s="1"/>
    </row>
  </sheetData>
  <sheetProtection/>
  <mergeCells count="8">
    <mergeCell ref="A1:L1"/>
    <mergeCell ref="A2:L2"/>
    <mergeCell ref="A3:B3"/>
    <mergeCell ref="A87:F87"/>
    <mergeCell ref="A88:B88"/>
    <mergeCell ref="A65:L65"/>
    <mergeCell ref="A66:L66"/>
    <mergeCell ref="A67:B67"/>
  </mergeCells>
  <printOptions/>
  <pageMargins left="0.5118110236220472" right="0.31496062992125984" top="0.1968503937007874" bottom="0.1968503937007874" header="0.15748031496062992" footer="0.6299212598425197"/>
  <pageSetup fitToHeight="2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Procon</cp:lastModifiedBy>
  <cp:lastPrinted>2017-12-07T09:42:18Z</cp:lastPrinted>
  <dcterms:created xsi:type="dcterms:W3CDTF">2012-05-08T13:15:19Z</dcterms:created>
  <dcterms:modified xsi:type="dcterms:W3CDTF">2017-12-07T09:57:43Z</dcterms:modified>
  <cp:category/>
  <cp:version/>
  <cp:contentType/>
  <cp:contentStatus/>
</cp:coreProperties>
</file>